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1617_REK_Hospic_Brno-Kamenna_sv-Alzbeta\17_vyber-dodavatele_1.a2.ETAPA\1.ETAPA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90" i="12" l="1"/>
  <c r="G39" i="1" s="1"/>
  <c r="G40" i="1" s="1"/>
  <c r="G25" i="1" s="1"/>
  <c r="G26" i="1" s="1"/>
  <c r="G9" i="12"/>
  <c r="M9" i="12" s="1"/>
  <c r="I9" i="12"/>
  <c r="K9" i="12"/>
  <c r="O9" i="12"/>
  <c r="Q9" i="12"/>
  <c r="U9" i="12"/>
  <c r="G10" i="12"/>
  <c r="AC90" i="12" s="1"/>
  <c r="F39" i="1" s="1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5" i="12"/>
  <c r="M65" i="12" s="1"/>
  <c r="I65" i="12"/>
  <c r="K65" i="12"/>
  <c r="O65" i="12"/>
  <c r="Q65" i="12"/>
  <c r="U65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M70" i="12" s="1"/>
  <c r="I71" i="12"/>
  <c r="K71" i="12"/>
  <c r="O71" i="12"/>
  <c r="Q71" i="12"/>
  <c r="U71" i="12"/>
  <c r="G76" i="12"/>
  <c r="M76" i="12" s="1"/>
  <c r="I76" i="12"/>
  <c r="K76" i="12"/>
  <c r="O76" i="12"/>
  <c r="O70" i="12" s="1"/>
  <c r="Q76" i="12"/>
  <c r="U76" i="12"/>
  <c r="G77" i="12"/>
  <c r="I77" i="12"/>
  <c r="K77" i="12"/>
  <c r="M77" i="12"/>
  <c r="O77" i="12"/>
  <c r="Q77" i="12"/>
  <c r="U77" i="12"/>
  <c r="G79" i="12"/>
  <c r="M79" i="12" s="1"/>
  <c r="I79" i="12"/>
  <c r="K79" i="12"/>
  <c r="K70" i="12" s="1"/>
  <c r="O79" i="12"/>
  <c r="Q79" i="12"/>
  <c r="U79" i="12"/>
  <c r="G82" i="12"/>
  <c r="M82" i="12" s="1"/>
  <c r="M81" i="12" s="1"/>
  <c r="I82" i="12"/>
  <c r="I81" i="12" s="1"/>
  <c r="K82" i="12"/>
  <c r="K81" i="12" s="1"/>
  <c r="O82" i="12"/>
  <c r="O81" i="12" s="1"/>
  <c r="Q82" i="12"/>
  <c r="Q81" i="12" s="1"/>
  <c r="U82" i="12"/>
  <c r="U81" i="12" s="1"/>
  <c r="I83" i="12"/>
  <c r="Q83" i="12"/>
  <c r="G84" i="12"/>
  <c r="G83" i="12" s="1"/>
  <c r="I50" i="1" s="1"/>
  <c r="I18" i="1" s="1"/>
  <c r="I84" i="12"/>
  <c r="K84" i="12"/>
  <c r="K83" i="12" s="1"/>
  <c r="O84" i="12"/>
  <c r="O83" i="12" s="1"/>
  <c r="Q84" i="12"/>
  <c r="U84" i="12"/>
  <c r="U83" i="12" s="1"/>
  <c r="G86" i="12"/>
  <c r="M86" i="12" s="1"/>
  <c r="M85" i="12" s="1"/>
  <c r="I86" i="12"/>
  <c r="I85" i="12" s="1"/>
  <c r="K86" i="12"/>
  <c r="K85" i="12" s="1"/>
  <c r="O86" i="12"/>
  <c r="O85" i="12" s="1"/>
  <c r="Q86" i="12"/>
  <c r="Q85" i="12" s="1"/>
  <c r="U86" i="12"/>
  <c r="U85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G23" i="1" s="1"/>
  <c r="U8" i="12"/>
  <c r="I8" i="12"/>
  <c r="Q8" i="12"/>
  <c r="O8" i="12"/>
  <c r="M84" i="12"/>
  <c r="M83" i="12" s="1"/>
  <c r="U70" i="12"/>
  <c r="Q70" i="12"/>
  <c r="I70" i="12"/>
  <c r="K8" i="12"/>
  <c r="M8" i="12"/>
  <c r="G8" i="12"/>
  <c r="G81" i="12"/>
  <c r="I49" i="1" s="1"/>
  <c r="I17" i="1" s="1"/>
  <c r="G85" i="12"/>
  <c r="I51" i="1" s="1"/>
  <c r="I19" i="1" s="1"/>
  <c r="G70" i="12"/>
  <c r="I48" i="1" s="1"/>
  <c r="I39" i="1"/>
  <c r="I40" i="1" s="1"/>
  <c r="J39" i="1" s="1"/>
  <c r="J40" i="1" s="1"/>
  <c r="G28" i="1" l="1"/>
  <c r="I47" i="1"/>
  <c r="G90" i="12"/>
  <c r="G24" i="1"/>
  <c r="G29" i="1" s="1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<sst xmlns="http://schemas.openxmlformats.org/spreadsheetml/2006/main" count="386" uniqueCount="197">
  <si>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</si>
  <si>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</si>
  <si>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</si>
  <si>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</si>
  <si>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</si>
  <si>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</si>
  <si>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</si>
  <si>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</si>
  <si>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</si>
  <si>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</si>
  <si>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</si>
  <si>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</si>
  <si>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</si>
  <si>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</si>
  <si>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</si>
  <si>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</si>
  <si>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</si>
  <si>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</si>
  <si>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</si>
  <si>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</si>
  <si>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</si>
  <si>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</si>
  <si>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</si>
  <si>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</si>
  <si>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</si>
  <si>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</si>
  <si>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</si>
  <si>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</si>
  <si>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</si>
  <si>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</si>
  <si>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</si>
  <si>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</si>
  <si>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</si>
  <si>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</si>
  <si>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</si>
  <si>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</si>
  <si>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</si>
  <si>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</si>
  <si>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</si>
  <si>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</si>
  <si>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</si>
  <si>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</si>
  <si>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</si>
  <si>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</si>
  <si>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</si>
  <si>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</si>
  <si>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</si>
  <si>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</si>
  <si>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</si>
  <si>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</si>
  <si>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</si>
  <si>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</si>
  <si>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5</t>
  </si>
  <si>
    <t>,</t>
  </si>
  <si>
    <t>721</t>
  </si>
  <si>
    <t>ZTI venkovní rozvody</t>
  </si>
  <si>
    <t>212</t>
  </si>
  <si>
    <t>EL venkovní rozvody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</si>
  <si>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</si>
  <si>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</si>
  <si>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</si>
  <si>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</si>
  <si>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</si>
  <si>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</si>
  <si>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</si>
  <si>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</si>
  <si>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</si>
  <si>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</si>
  <si>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</si>
  <si>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</si>
  <si>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</si>
  <si>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</si>
  <si>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</si>
  <si>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</si>
  <si>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</si>
  <si>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</si>
  <si>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</si>
  <si>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</si>
  <si>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</si>
  <si>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</si>
  <si>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</si>
  <si>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</si>
  <si>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</si>
  <si>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</si>
  <si>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</si>
  <si>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</si>
  <si>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</si>
  <si>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</si>
  <si>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</si>
  <si>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</si>
  <si>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</si>
  <si>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113107330R00</t>
  </si>
  <si>
    <t>Odstranění podkladu pl. 50 m2,kam.těžené tl.30 cm, včetně nakládání a odvozu na skládku</t>
  </si>
  <si>
    <t>POL1_0</t>
  </si>
  <si>
    <t>113106122R00</t>
  </si>
  <si>
    <t>Rozebrání dlažeb z kamenných desek</t>
  </si>
  <si>
    <t>121100001RAB</t>
  </si>
  <si>
    <t>Sejmutí ornice, naložení, odvoz a uložení, odvoz na skládku</t>
  </si>
  <si>
    <t>m3</t>
  </si>
  <si>
    <t>300*0,2</t>
  </si>
  <si>
    <t>VV</t>
  </si>
  <si>
    <t>199000001R00</t>
  </si>
  <si>
    <t>Poplatek za skládku - ornice</t>
  </si>
  <si>
    <t>979990113R00</t>
  </si>
  <si>
    <t>Poplatek za skládku suti - obalované kam. - asfalt</t>
  </si>
  <si>
    <t>t</t>
  </si>
  <si>
    <t xml:space="preserve">m* x objemova hmotnost * tl vrstvy: : </t>
  </si>
  <si>
    <t>450*0,08*1,3</t>
  </si>
  <si>
    <t>Poplatek za skládku - podkladní vrstvy kameniva</t>
  </si>
  <si>
    <t>1,5*450*0,3</t>
  </si>
  <si>
    <t>112101121R00</t>
  </si>
  <si>
    <t>Kácení stromů o průměru kmene 10-30cm</t>
  </si>
  <si>
    <t>kus</t>
  </si>
  <si>
    <t>112201112R00</t>
  </si>
  <si>
    <t>Odstranění pařezů o průměru do 30 cm, svah 1:5</t>
  </si>
  <si>
    <t>183101321R00</t>
  </si>
  <si>
    <t>Hloub. jamek s výměnou 100% půdy do 1 m3 sv.1:5</t>
  </si>
  <si>
    <t>3+9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</si>
  <si>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</si>
  <si>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</si>
  <si>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</si>
  <si>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</si>
  <si>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</si>
  <si>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</si>
  <si>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</si>
  <si>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 xml:space="preserve">délka 2 s vysypáním ůehkým štěrkem či keramzitem: :   </t>
  </si>
  <si>
    <t xml:space="preserve">husí krk D 15 cm: :   </t>
  </si>
  <si>
    <t>12</t>
  </si>
  <si>
    <t>Hnojivé tablety (10 ks/, strom)</t>
  </si>
  <si>
    <t>Půdní kondicioner (0,5 kg, strom)</t>
  </si>
  <si>
    <t>kg</t>
  </si>
  <si>
    <t>184215132</t>
  </si>
  <si>
    <t>Ukotvení kmene dřevin třemi kůly, délky do 2 m o průměru do 100 mm</t>
  </si>
  <si>
    <t>ks</t>
  </si>
  <si>
    <t>Kůl ke kotvení dřeviny, akát frézovaný, délka do 3 m - 3 ks</t>
  </si>
  <si>
    <t>12*3</t>
  </si>
  <si>
    <t>Zhotovení závlahové mísy u dřevin vysazených v, trávníku</t>
  </si>
  <si>
    <t>Zhotovení obalu kmene a spodních částí větví, stromu z juty v jedné vrstvě v rovině nebo na</t>
  </si>
  <si>
    <t>Okrasná višeň</t>
  </si>
  <si>
    <t>Habr obecný</t>
  </si>
  <si>
    <t>183101111R00</t>
  </si>
  <si>
    <t>Hloub. jamek bez výměny půdy do 0,01 m3, svah 1:5</t>
  </si>
  <si>
    <t xml:space="preserve">celkem trvalek: : </t>
  </si>
  <si>
    <t>50+11+40+40+40+40+45+45+20+30+30</t>
  </si>
  <si>
    <t xml:space="preserve">trvalek na parkovišti: : </t>
  </si>
  <si>
    <t>-(15+15+15+15+15)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</si>
  <si>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</si>
  <si>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</si>
  <si>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</si>
  <si>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</si>
  <si>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</si>
  <si>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</si>
  <si>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>316</t>
  </si>
  <si>
    <t xml:space="preserve">celkem cibulovin: : </t>
  </si>
  <si>
    <t xml:space="preserve">250+120+270+200+350+100+100=1390: : </t>
  </si>
  <si>
    <t xml:space="preserve">cibulovin na parkovišti: : </t>
  </si>
  <si>
    <t xml:space="preserve">-((30+30+30+50)*5)=700: : </t>
  </si>
  <si>
    <t xml:space="preserve">budou vysazeny do hníz po 10 ks, viz. TZ: :   </t>
  </si>
  <si>
    <t>(1390-700)/10</t>
  </si>
  <si>
    <t/>
  </si>
  <si>
    <t>Výsadba cibulovin do předem připravené půdy se, zalitím</t>
  </si>
  <si>
    <t>Cibuloviny, dle TZ</t>
  </si>
  <si>
    <t>690</t>
  </si>
  <si>
    <t>184102112R00</t>
  </si>
  <si>
    <t>Výsadba dřevin s balem D do 30 cm, v rovině</t>
  </si>
  <si>
    <t>4*5</t>
  </si>
  <si>
    <t>4*10</t>
  </si>
  <si>
    <t>Hnojivé tablety (5 ks/, keř)</t>
  </si>
  <si>
    <t>60*5</t>
  </si>
  <si>
    <t>Keře - Habr obecný (40-60, cm)</t>
  </si>
  <si>
    <t>564251111R00</t>
  </si>
  <si>
    <t>Podklad ze štěrkopísku po zhutnění tloušťky 15 cm</t>
  </si>
  <si>
    <t xml:space="preserve">navržená zpevněná plocha: : </t>
  </si>
  <si>
    <t>674,7</t>
  </si>
  <si>
    <t xml:space="preserve">dvě vrstvy: : </t>
  </si>
  <si>
    <t>596100051RA0</t>
  </si>
  <si>
    <t>Chodník z dlažby žulové, podklad štěrkodrť, bez dlažební desky</t>
  </si>
  <si>
    <t>58381325R</t>
  </si>
  <si>
    <t>Deska dlažební řezaná do 0,24 m2 tl. 8 cm žula</t>
  </si>
  <si>
    <t>POL3_0</t>
  </si>
  <si>
    <t>674,7*1,1</t>
  </si>
  <si>
    <t>Ocel pásová 100x5,0 mm, vč. uložení do terénu</t>
  </si>
  <si>
    <t>m</t>
  </si>
  <si>
    <t>60</t>
  </si>
  <si>
    <t>Venkovní rozvody, viz. samostatný rozpočet</t>
  </si>
  <si>
    <t>kpl</t>
  </si>
  <si>
    <t>2</t>
  </si>
  <si>
    <t>EL venkovní rozvody, viz samostatný rozpočet</t>
  </si>
  <si>
    <t>005111020R</t>
  </si>
  <si>
    <t>Základy pod sloupy venkovního osvětlení</t>
  </si>
  <si>
    <t xml:space="preserve">výkop, bednněí, beton, výztuž: : </t>
  </si>
  <si>
    <t>26</t>
  </si>
  <si>
    <t>SUM</t>
  </si>
  <si>
    <t>POPUZIV</t>
  </si>
  <si>
    <t>END</t>
  </si>
  <si>
    <t>4. etapa, venkovní úpravy - dvůr</t>
  </si>
  <si>
    <t>4. fáze, venkovní úpravy - dvůr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</si>
</sst>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horizontal="center"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83"/>
      <c r="E2" s="83" t="s">
        <v>196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3"/>
      <c r="E11" s="243"/>
      <c r="F11" s="243"/>
      <c r="G11" s="243"/>
      <c r="H11" s="28" t="s">
        <v>33</v>
      </c>
      <c r="I11" s="101" t="s">
        <v>45</v>
      </c>
      <c r="J11" s="11"/>
    </row>
    <row r="12" spans="1:15" ht="15.75" customHeight="1" x14ac:dyDescent="0.25">
      <c r="A12" s="4"/>
      <c r="B12" s="41"/>
      <c r="C12" s="26"/>
      <c r="D12" s="246"/>
      <c r="E12" s="246"/>
      <c r="F12" s="246"/>
      <c r="G12" s="246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247"/>
      <c r="E13" s="247"/>
      <c r="F13" s="247"/>
      <c r="G13" s="24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26"/>
      <c r="F16" s="227"/>
      <c r="G16" s="226"/>
      <c r="H16" s="227"/>
      <c r="I16" s="226">
        <f>SUMIF(F47:F51,A16,I47:I51)+SUMIF(F47:F51,"PSU",I47:I51)</f>
        <v>0</v>
      </c>
      <c r="J16" s="228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26"/>
      <c r="F17" s="227"/>
      <c r="G17" s="226"/>
      <c r="H17" s="227"/>
      <c r="I17" s="226">
        <f>SUMIF(F47:F51,A17,I47:I51)</f>
        <v>0</v>
      </c>
      <c r="J17" s="228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26"/>
      <c r="F18" s="227"/>
      <c r="G18" s="226"/>
      <c r="H18" s="227"/>
      <c r="I18" s="226">
        <f>SUMIF(F47:F51,A18,I47:I51)</f>
        <v>0</v>
      </c>
      <c r="J18" s="228"/>
    </row>
    <row r="19" spans="1:10" ht="23.25" customHeight="1" x14ac:dyDescent="0.25">
      <c r="A19" s="148" t="s">
        <v>58</v>
      </c>
      <c r="B19" s="149" t="s">
        <v>26</v>
      </c>
      <c r="C19" s="58"/>
      <c r="D19" s="59"/>
      <c r="E19" s="226"/>
      <c r="F19" s="227"/>
      <c r="G19" s="226"/>
      <c r="H19" s="227"/>
      <c r="I19" s="226">
        <f>SUMIF(F47:F51,A19,I47:I51)</f>
        <v>0</v>
      </c>
      <c r="J19" s="228"/>
    </row>
    <row r="20" spans="1:10" ht="23.25" customHeight="1" x14ac:dyDescent="0.25">
      <c r="A20" s="148" t="s">
        <v>59</v>
      </c>
      <c r="B20" s="149" t="s">
        <v>27</v>
      </c>
      <c r="C20" s="58"/>
      <c r="D20" s="59"/>
      <c r="E20" s="226"/>
      <c r="F20" s="227"/>
      <c r="G20" s="226"/>
      <c r="H20" s="227"/>
      <c r="I20" s="226">
        <f>SUMIF(F47:F51,A20,I47:I51)</f>
        <v>0</v>
      </c>
      <c r="J20" s="228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9"/>
      <c r="G21" s="234"/>
      <c r="H21" s="249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50">
        <f>ZakladDPHSniVypocet+ZakladDPHZaklVypocet</f>
        <v>0</v>
      </c>
      <c r="H28" s="250"/>
      <c r="I28" s="250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48">
        <f>ZakladDPHSni+DPHSni+ZakladDPHZakl+DPHZakl+Zaokrouhleni</f>
        <v>0</v>
      </c>
      <c r="H29" s="248"/>
      <c r="I29" s="248"/>
      <c r="J29" s="126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7"/>
      <c r="D39" s="218"/>
      <c r="E39" s="218"/>
      <c r="F39" s="115">
        <f>' Pol'!AC90</f>
        <v>0</v>
      </c>
      <c r="G39" s="116">
        <f>' Pol'!AD90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19" t="s">
        <v>46</v>
      </c>
      <c r="C40" s="220"/>
      <c r="D40" s="220"/>
      <c r="E40" s="22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48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49</v>
      </c>
      <c r="G46" s="136"/>
      <c r="H46" s="136"/>
      <c r="I46" s="222" t="s">
        <v>28</v>
      </c>
      <c r="J46" s="222"/>
    </row>
    <row r="47" spans="1:10" ht="25.5" customHeight="1" x14ac:dyDescent="0.25">
      <c r="A47" s="129"/>
      <c r="B47" s="137" t="s">
        <v>50</v>
      </c>
      <c r="C47" s="224" t="s">
        <v>51</v>
      </c>
      <c r="D47" s="225"/>
      <c r="E47" s="225"/>
      <c r="F47" s="139" t="s">
        <v>23</v>
      </c>
      <c r="G47" s="140"/>
      <c r="H47" s="140"/>
      <c r="I47" s="223">
        <f>' Pol'!G8</f>
        <v>0</v>
      </c>
      <c r="J47" s="223"/>
    </row>
    <row r="48" spans="1:10" ht="25.5" customHeight="1" x14ac:dyDescent="0.25">
      <c r="A48" s="129"/>
      <c r="B48" s="131" t="s">
        <v>52</v>
      </c>
      <c r="C48" s="212" t="s">
        <v>53</v>
      </c>
      <c r="D48" s="213"/>
      <c r="E48" s="213"/>
      <c r="F48" s="141" t="s">
        <v>23</v>
      </c>
      <c r="G48" s="142"/>
      <c r="H48" s="142"/>
      <c r="I48" s="211">
        <f>' Pol'!G70</f>
        <v>0</v>
      </c>
      <c r="J48" s="211"/>
    </row>
    <row r="49" spans="1:10" ht="25.5" customHeight="1" x14ac:dyDescent="0.25">
      <c r="A49" s="129"/>
      <c r="B49" s="131" t="s">
        <v>54</v>
      </c>
      <c r="C49" s="212" t="s">
        <v>55</v>
      </c>
      <c r="D49" s="213"/>
      <c r="E49" s="213"/>
      <c r="F49" s="141" t="s">
        <v>24</v>
      </c>
      <c r="G49" s="142"/>
      <c r="H49" s="142"/>
      <c r="I49" s="211">
        <f>' Pol'!G81</f>
        <v>0</v>
      </c>
      <c r="J49" s="211"/>
    </row>
    <row r="50" spans="1:10" ht="25.5" customHeight="1" x14ac:dyDescent="0.25">
      <c r="A50" s="129"/>
      <c r="B50" s="131" t="s">
        <v>56</v>
      </c>
      <c r="C50" s="212" t="s">
        <v>57</v>
      </c>
      <c r="D50" s="213"/>
      <c r="E50" s="213"/>
      <c r="F50" s="141" t="s">
        <v>25</v>
      </c>
      <c r="G50" s="142"/>
      <c r="H50" s="142"/>
      <c r="I50" s="211">
        <f>' Pol'!G83</f>
        <v>0</v>
      </c>
      <c r="J50" s="211"/>
    </row>
    <row r="51" spans="1:10" ht="25.5" customHeight="1" x14ac:dyDescent="0.25">
      <c r="A51" s="129"/>
      <c r="B51" s="138" t="s">
        <v>58</v>
      </c>
      <c r="C51" s="215" t="s">
        <v>26</v>
      </c>
      <c r="D51" s="216"/>
      <c r="E51" s="216"/>
      <c r="F51" s="143" t="s">
        <v>58</v>
      </c>
      <c r="G51" s="144"/>
      <c r="H51" s="144"/>
      <c r="I51" s="214">
        <f>' Pol'!G85</f>
        <v>0</v>
      </c>
      <c r="J51" s="214"/>
    </row>
    <row r="52" spans="1:10" ht="25.5" customHeight="1" x14ac:dyDescent="0.25">
      <c r="A52" s="130"/>
      <c r="B52" s="134" t="s">
        <v>1</v>
      </c>
      <c r="C52" s="134"/>
      <c r="D52" s="135"/>
      <c r="E52" s="135"/>
      <c r="F52" s="145"/>
      <c r="G52" s="146"/>
      <c r="H52" s="146"/>
      <c r="I52" s="210">
        <f>SUM(I47:I51)</f>
        <v>0</v>
      </c>
      <c r="J52" s="210"/>
    </row>
    <row r="53" spans="1:10" x14ac:dyDescent="0.25">
      <c r="F53" s="147"/>
      <c r="G53" s="103"/>
      <c r="H53" s="147"/>
      <c r="I53" s="103"/>
      <c r="J53" s="103"/>
    </row>
    <row r="54" spans="1:10" x14ac:dyDescent="0.25">
      <c r="F54" s="147"/>
      <c r="G54" s="103"/>
      <c r="H54" s="147"/>
      <c r="I54" s="103"/>
      <c r="J54" s="103"/>
    </row>
    <row r="55" spans="1:10" x14ac:dyDescent="0.25">
      <c r="F55" s="147"/>
      <c r="G55" s="103"/>
      <c r="H55" s="147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11" sqref="C1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7" t="s">
        <v>6</v>
      </c>
      <c r="B1" s="267"/>
      <c r="C1" s="267"/>
      <c r="D1" s="267"/>
      <c r="E1" s="267"/>
      <c r="F1" s="267"/>
      <c r="G1" s="267"/>
      <c r="AE1" t="s">
        <v>61</v>
      </c>
    </row>
    <row r="2" spans="1:60" ht="24.9" customHeight="1" x14ac:dyDescent="0.25">
      <c r="A2" s="153" t="s">
        <v>60</v>
      </c>
      <c r="B2" s="151"/>
      <c r="C2" s="268" t="s">
        <v>195</v>
      </c>
      <c r="D2" s="269"/>
      <c r="E2" s="269"/>
      <c r="F2" s="269"/>
      <c r="G2" s="270"/>
      <c r="AE2" t="s">
        <v>62</v>
      </c>
    </row>
    <row r="3" spans="1:60" ht="24.9" hidden="1" customHeight="1" x14ac:dyDescent="0.25">
      <c r="A3" s="154" t="s">
        <v>7</v>
      </c>
      <c r="B3" s="152"/>
      <c r="C3" s="271"/>
      <c r="D3" s="271"/>
      <c r="E3" s="271"/>
      <c r="F3" s="271"/>
      <c r="G3" s="272"/>
      <c r="AE3" t="s">
        <v>63</v>
      </c>
    </row>
    <row r="4" spans="1:60" ht="24.9" hidden="1" customHeight="1" x14ac:dyDescent="0.25">
      <c r="A4" s="154" t="s">
        <v>8</v>
      </c>
      <c r="B4" s="152"/>
      <c r="C4" s="273"/>
      <c r="D4" s="271"/>
      <c r="E4" s="271"/>
      <c r="F4" s="271"/>
      <c r="G4" s="272"/>
      <c r="AE4" t="s">
        <v>64</v>
      </c>
    </row>
    <row r="5" spans="1:60" hidden="1" x14ac:dyDescent="0.25">
      <c r="A5" s="155" t="s">
        <v>65</v>
      </c>
      <c r="B5" s="156"/>
      <c r="C5" s="157"/>
      <c r="D5" s="158"/>
      <c r="E5" s="159"/>
      <c r="F5" s="159"/>
      <c r="G5" s="160"/>
      <c r="AE5" t="s">
        <v>66</v>
      </c>
    </row>
    <row r="6" spans="1:60" x14ac:dyDescent="0.25">
      <c r="D6" s="150"/>
    </row>
    <row r="7" spans="1:60" ht="39.6" x14ac:dyDescent="0.25">
      <c r="A7" s="165" t="s">
        <v>67</v>
      </c>
      <c r="B7" s="166" t="s">
        <v>68</v>
      </c>
      <c r="C7" s="166" t="s">
        <v>69</v>
      </c>
      <c r="D7" s="182" t="s">
        <v>70</v>
      </c>
      <c r="E7" s="165" t="s">
        <v>71</v>
      </c>
      <c r="F7" s="161" t="s">
        <v>72</v>
      </c>
      <c r="G7" s="183" t="s">
        <v>28</v>
      </c>
      <c r="H7" s="184" t="s">
        <v>29</v>
      </c>
      <c r="I7" s="184" t="s">
        <v>73</v>
      </c>
      <c r="J7" s="184" t="s">
        <v>30</v>
      </c>
      <c r="K7" s="184" t="s">
        <v>74</v>
      </c>
      <c r="L7" s="184" t="s">
        <v>75</v>
      </c>
      <c r="M7" s="184" t="s">
        <v>76</v>
      </c>
      <c r="N7" s="184" t="s">
        <v>77</v>
      </c>
      <c r="O7" s="184" t="s">
        <v>78</v>
      </c>
      <c r="P7" s="184" t="s">
        <v>79</v>
      </c>
      <c r="Q7" s="184" t="s">
        <v>80</v>
      </c>
      <c r="R7" s="184" t="s">
        <v>81</v>
      </c>
      <c r="S7" s="184" t="s">
        <v>82</v>
      </c>
      <c r="T7" s="184" t="s">
        <v>83</v>
      </c>
      <c r="U7" s="167" t="s">
        <v>84</v>
      </c>
    </row>
    <row r="8" spans="1:60" x14ac:dyDescent="0.25">
      <c r="A8" s="185" t="s">
        <v>85</v>
      </c>
      <c r="B8" s="186" t="s">
        <v>50</v>
      </c>
      <c r="C8" s="187" t="s">
        <v>51</v>
      </c>
      <c r="D8" s="188"/>
      <c r="E8" s="189"/>
      <c r="F8" s="176"/>
      <c r="G8" s="176">
        <f>SUMIF(AE9:AE69,"&lt;&gt;NOR",G9:G69)</f>
        <v>0</v>
      </c>
      <c r="H8" s="176"/>
      <c r="I8" s="176">
        <f>SUM(I9:I69)</f>
        <v>0</v>
      </c>
      <c r="J8" s="176"/>
      <c r="K8" s="176">
        <f>SUM(K9:K69)</f>
        <v>0</v>
      </c>
      <c r="L8" s="176"/>
      <c r="M8" s="176">
        <f>SUM(M9:M69)</f>
        <v>0</v>
      </c>
      <c r="N8" s="176"/>
      <c r="O8" s="176">
        <f>SUM(O9:O69)</f>
        <v>0</v>
      </c>
      <c r="P8" s="176"/>
      <c r="Q8" s="176">
        <f>SUM(Q9:Q69)</f>
        <v>726.23</v>
      </c>
      <c r="R8" s="176"/>
      <c r="S8" s="176"/>
      <c r="T8" s="190"/>
      <c r="U8" s="176">
        <f>SUM(U9:U69)</f>
        <v>5558.380000000001</v>
      </c>
      <c r="AE8" t="s">
        <v>86</v>
      </c>
    </row>
    <row r="9" spans="1:60" outlineLevel="1" x14ac:dyDescent="0.25">
      <c r="A9" s="163">
        <v>1</v>
      </c>
      <c r="B9" s="168" t="s">
        <v>87</v>
      </c>
      <c r="C9" s="202" t="s">
        <v>88</v>
      </c>
      <c r="D9" s="170" t="s">
        <v>89</v>
      </c>
      <c r="E9" s="173">
        <v>450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15</v>
      </c>
      <c r="M9" s="178">
        <f>G9*(1+L9/100)</f>
        <v>0</v>
      </c>
      <c r="N9" s="178">
        <v>0</v>
      </c>
      <c r="O9" s="178">
        <f>ROUND(E9*N9,2)</f>
        <v>0</v>
      </c>
      <c r="P9" s="178">
        <v>0.90051000000000003</v>
      </c>
      <c r="Q9" s="178">
        <f>ROUND(E9*P9,2)</f>
        <v>405.23</v>
      </c>
      <c r="R9" s="178"/>
      <c r="S9" s="178"/>
      <c r="T9" s="179">
        <v>0.27584999999999998</v>
      </c>
      <c r="U9" s="178">
        <f>ROUND(E9*T9,2)</f>
        <v>124.13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90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ht="20.399999999999999" outlineLevel="1" x14ac:dyDescent="0.25">
      <c r="A10" s="163">
        <v>2</v>
      </c>
      <c r="B10" s="168" t="s">
        <v>91</v>
      </c>
      <c r="C10" s="202" t="s">
        <v>92</v>
      </c>
      <c r="D10" s="170" t="s">
        <v>89</v>
      </c>
      <c r="E10" s="173">
        <v>450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15</v>
      </c>
      <c r="M10" s="178">
        <f>G10*(1+L10/100)</f>
        <v>0</v>
      </c>
      <c r="N10" s="178">
        <v>0</v>
      </c>
      <c r="O10" s="178">
        <f>ROUND(E10*N10,2)</f>
        <v>0</v>
      </c>
      <c r="P10" s="178">
        <v>0.66</v>
      </c>
      <c r="Q10" s="178">
        <f>ROUND(E10*P10,2)</f>
        <v>297</v>
      </c>
      <c r="R10" s="178"/>
      <c r="S10" s="178"/>
      <c r="T10" s="179">
        <v>0.627</v>
      </c>
      <c r="U10" s="178">
        <f>ROUND(E10*T10,2)</f>
        <v>282.14999999999998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93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5">
      <c r="A11" s="163">
        <v>3</v>
      </c>
      <c r="B11" s="168" t="s">
        <v>94</v>
      </c>
      <c r="C11" s="202" t="s">
        <v>95</v>
      </c>
      <c r="D11" s="170" t="s">
        <v>89</v>
      </c>
      <c r="E11" s="173">
        <v>100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15</v>
      </c>
      <c r="M11" s="178">
        <f>G11*(1+L11/100)</f>
        <v>0</v>
      </c>
      <c r="N11" s="178">
        <v>0</v>
      </c>
      <c r="O11" s="178">
        <f>ROUND(E11*N11,2)</f>
        <v>0</v>
      </c>
      <c r="P11" s="178">
        <v>0.24</v>
      </c>
      <c r="Q11" s="178">
        <f>ROUND(E11*P11,2)</f>
        <v>24</v>
      </c>
      <c r="R11" s="178"/>
      <c r="S11" s="178"/>
      <c r="T11" s="179">
        <v>0.16900000000000001</v>
      </c>
      <c r="U11" s="178">
        <f>ROUND(E11*T11,2)</f>
        <v>16.899999999999999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93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ht="20.399999999999999" outlineLevel="1" x14ac:dyDescent="0.25">
      <c r="A12" s="163">
        <v>4</v>
      </c>
      <c r="B12" s="168" t="s">
        <v>96</v>
      </c>
      <c r="C12" s="202" t="s">
        <v>97</v>
      </c>
      <c r="D12" s="170" t="s">
        <v>98</v>
      </c>
      <c r="E12" s="173">
        <v>60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15</v>
      </c>
      <c r="M12" s="178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78"/>
      <c r="S12" s="178"/>
      <c r="T12" s="179">
        <v>0.16600000000000001</v>
      </c>
      <c r="U12" s="178">
        <f>ROUND(E12*T12,2)</f>
        <v>9.9600000000000009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90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5">
      <c r="A13" s="163"/>
      <c r="B13" s="168"/>
      <c r="C13" s="203" t="s">
        <v>99</v>
      </c>
      <c r="D13" s="171"/>
      <c r="E13" s="174">
        <v>60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100</v>
      </c>
      <c r="AF13" s="162">
        <v>0</v>
      </c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163">
        <v>5</v>
      </c>
      <c r="B14" s="168" t="s">
        <v>101</v>
      </c>
      <c r="C14" s="202" t="s">
        <v>102</v>
      </c>
      <c r="D14" s="170" t="s">
        <v>98</v>
      </c>
      <c r="E14" s="173">
        <v>60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15</v>
      </c>
      <c r="M14" s="178">
        <f>G14*(1+L14/100)</f>
        <v>0</v>
      </c>
      <c r="N14" s="178">
        <v>0</v>
      </c>
      <c r="O14" s="178">
        <f>ROUND(E14*N14,2)</f>
        <v>0</v>
      </c>
      <c r="P14" s="178">
        <v>0</v>
      </c>
      <c r="Q14" s="178">
        <f>ROUND(E14*P14,2)</f>
        <v>0</v>
      </c>
      <c r="R14" s="178"/>
      <c r="S14" s="178"/>
      <c r="T14" s="179">
        <v>0</v>
      </c>
      <c r="U14" s="178">
        <f>ROUND(E14*T14,2)</f>
        <v>0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93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5">
      <c r="A15" s="163">
        <v>6</v>
      </c>
      <c r="B15" s="168" t="s">
        <v>103</v>
      </c>
      <c r="C15" s="202" t="s">
        <v>104</v>
      </c>
      <c r="D15" s="170" t="s">
        <v>105</v>
      </c>
      <c r="E15" s="173">
        <v>46.8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15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/>
      <c r="T15" s="179">
        <v>0</v>
      </c>
      <c r="U15" s="178">
        <f>ROUND(E15*T15,2)</f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93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5">
      <c r="A16" s="163"/>
      <c r="B16" s="168"/>
      <c r="C16" s="203" t="s">
        <v>106</v>
      </c>
      <c r="D16" s="171"/>
      <c r="E16" s="174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9"/>
      <c r="U16" s="178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100</v>
      </c>
      <c r="AF16" s="162">
        <v>0</v>
      </c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5">
      <c r="A17" s="163"/>
      <c r="B17" s="168"/>
      <c r="C17" s="203" t="s">
        <v>107</v>
      </c>
      <c r="D17" s="171"/>
      <c r="E17" s="174">
        <v>46.8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100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5">
      <c r="A18" s="163">
        <v>7</v>
      </c>
      <c r="B18" s="168" t="s">
        <v>103</v>
      </c>
      <c r="C18" s="202" t="s">
        <v>108</v>
      </c>
      <c r="D18" s="170" t="s">
        <v>105</v>
      </c>
      <c r="E18" s="173">
        <v>202.5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15</v>
      </c>
      <c r="M18" s="178">
        <f>G18*(1+L18/100)</f>
        <v>0</v>
      </c>
      <c r="N18" s="178">
        <v>0</v>
      </c>
      <c r="O18" s="178">
        <f>ROUND(E18*N18,2)</f>
        <v>0</v>
      </c>
      <c r="P18" s="178">
        <v>0</v>
      </c>
      <c r="Q18" s="178">
        <f>ROUND(E18*P18,2)</f>
        <v>0</v>
      </c>
      <c r="R18" s="178"/>
      <c r="S18" s="178"/>
      <c r="T18" s="179">
        <v>0</v>
      </c>
      <c r="U18" s="178">
        <f>ROUND(E18*T18,2)</f>
        <v>0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93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5">
      <c r="A19" s="163"/>
      <c r="B19" s="168"/>
      <c r="C19" s="203" t="s">
        <v>109</v>
      </c>
      <c r="D19" s="171"/>
      <c r="E19" s="174">
        <v>202.5</v>
      </c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9"/>
      <c r="U19" s="178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100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5">
      <c r="A20" s="163">
        <v>8</v>
      </c>
      <c r="B20" s="168" t="s">
        <v>110</v>
      </c>
      <c r="C20" s="202" t="s">
        <v>111</v>
      </c>
      <c r="D20" s="170" t="s">
        <v>112</v>
      </c>
      <c r="E20" s="173">
        <v>8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15</v>
      </c>
      <c r="M20" s="178">
        <f>G20*(1+L20/100)</f>
        <v>0</v>
      </c>
      <c r="N20" s="178">
        <v>0</v>
      </c>
      <c r="O20" s="178">
        <f>ROUND(E20*N20,2)</f>
        <v>0</v>
      </c>
      <c r="P20" s="178">
        <v>0</v>
      </c>
      <c r="Q20" s="178">
        <f>ROUND(E20*P20,2)</f>
        <v>0</v>
      </c>
      <c r="R20" s="178"/>
      <c r="S20" s="178"/>
      <c r="T20" s="179">
        <v>0.28000000000000003</v>
      </c>
      <c r="U20" s="178">
        <f>ROUND(E20*T20,2)</f>
        <v>2.2400000000000002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93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5">
      <c r="A21" s="163">
        <v>9</v>
      </c>
      <c r="B21" s="168" t="s">
        <v>113</v>
      </c>
      <c r="C21" s="202" t="s">
        <v>114</v>
      </c>
      <c r="D21" s="170" t="s">
        <v>112</v>
      </c>
      <c r="E21" s="173">
        <v>8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15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/>
      <c r="T21" s="179">
        <v>2.698</v>
      </c>
      <c r="U21" s="178">
        <f>ROUND(E21*T21,2)</f>
        <v>21.58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93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163">
        <v>10</v>
      </c>
      <c r="B22" s="168" t="s">
        <v>115</v>
      </c>
      <c r="C22" s="202" t="s">
        <v>116</v>
      </c>
      <c r="D22" s="170" t="s">
        <v>112</v>
      </c>
      <c r="E22" s="173">
        <v>12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15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/>
      <c r="T22" s="179">
        <v>4.548</v>
      </c>
      <c r="U22" s="178">
        <f>ROUND(E22*T22,2)</f>
        <v>54.58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93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163"/>
      <c r="B23" s="168"/>
      <c r="C23" s="203" t="s">
        <v>117</v>
      </c>
      <c r="D23" s="171"/>
      <c r="E23" s="174">
        <v>12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100</v>
      </c>
      <c r="AF23" s="162">
        <v>0</v>
      </c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163">
        <v>11</v>
      </c>
      <c r="B24" s="168" t="s">
        <v>118</v>
      </c>
      <c r="C24" s="202" t="s">
        <v>119</v>
      </c>
      <c r="D24" s="170" t="s">
        <v>98</v>
      </c>
      <c r="E24" s="173">
        <v>5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15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78"/>
      <c r="S24" s="178"/>
      <c r="T24" s="179">
        <v>4.548</v>
      </c>
      <c r="U24" s="178">
        <f>ROUND(E24*T24,2)</f>
        <v>22.74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93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5">
      <c r="A25" s="163">
        <v>12</v>
      </c>
      <c r="B25" s="168" t="s">
        <v>120</v>
      </c>
      <c r="C25" s="202" t="s">
        <v>121</v>
      </c>
      <c r="D25" s="170" t="s">
        <v>112</v>
      </c>
      <c r="E25" s="173">
        <v>12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15</v>
      </c>
      <c r="M25" s="178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78"/>
      <c r="S25" s="178"/>
      <c r="T25" s="179">
        <v>1.2070000000000001</v>
      </c>
      <c r="U25" s="178">
        <f>ROUND(E25*T25,2)</f>
        <v>14.48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93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5">
      <c r="A26" s="163">
        <v>13</v>
      </c>
      <c r="B26" s="168" t="s">
        <v>122</v>
      </c>
      <c r="C26" s="202" t="s">
        <v>123</v>
      </c>
      <c r="D26" s="170" t="s">
        <v>112</v>
      </c>
      <c r="E26" s="173">
        <v>12</v>
      </c>
      <c r="F26" s="177"/>
      <c r="G26" s="178">
        <f>ROUND(E26*F26,2)</f>
        <v>0</v>
      </c>
      <c r="H26" s="177"/>
      <c r="I26" s="178">
        <f>ROUND(E26*H26,2)</f>
        <v>0</v>
      </c>
      <c r="J26" s="177"/>
      <c r="K26" s="178">
        <f>ROUND(E26*J26,2)</f>
        <v>0</v>
      </c>
      <c r="L26" s="178">
        <v>15</v>
      </c>
      <c r="M26" s="178">
        <f>G26*(1+L26/100)</f>
        <v>0</v>
      </c>
      <c r="N26" s="178">
        <v>0</v>
      </c>
      <c r="O26" s="178">
        <f>ROUND(E26*N26,2)</f>
        <v>0</v>
      </c>
      <c r="P26" s="178">
        <v>0</v>
      </c>
      <c r="Q26" s="178">
        <f>ROUND(E26*P26,2)</f>
        <v>0</v>
      </c>
      <c r="R26" s="178"/>
      <c r="S26" s="178"/>
      <c r="T26" s="179">
        <v>1.2070000000000001</v>
      </c>
      <c r="U26" s="178">
        <f>ROUND(E26*T26,2)</f>
        <v>14.48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93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ht="20.399999999999999" outlineLevel="1" x14ac:dyDescent="0.25">
      <c r="A27" s="163">
        <v>14</v>
      </c>
      <c r="B27" s="168" t="s">
        <v>120</v>
      </c>
      <c r="C27" s="202" t="s">
        <v>124</v>
      </c>
      <c r="D27" s="170" t="s">
        <v>112</v>
      </c>
      <c r="E27" s="173">
        <v>12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15</v>
      </c>
      <c r="M27" s="178">
        <f>G27*(1+L27/100)</f>
        <v>0</v>
      </c>
      <c r="N27" s="178">
        <v>0</v>
      </c>
      <c r="O27" s="178">
        <f>ROUND(E27*N27,2)</f>
        <v>0</v>
      </c>
      <c r="P27" s="178">
        <v>0</v>
      </c>
      <c r="Q27" s="178">
        <f>ROUND(E27*P27,2)</f>
        <v>0</v>
      </c>
      <c r="R27" s="178"/>
      <c r="S27" s="178"/>
      <c r="T27" s="179">
        <v>1.2070000000000001</v>
      </c>
      <c r="U27" s="178">
        <f>ROUND(E27*T27,2)</f>
        <v>14.48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93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5">
      <c r="A28" s="163"/>
      <c r="B28" s="168"/>
      <c r="C28" s="203" t="s">
        <v>125</v>
      </c>
      <c r="D28" s="171"/>
      <c r="E28" s="174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9"/>
      <c r="U28" s="178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100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5">
      <c r="A29" s="163"/>
      <c r="B29" s="168"/>
      <c r="C29" s="203" t="s">
        <v>126</v>
      </c>
      <c r="D29" s="171"/>
      <c r="E29" s="174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9"/>
      <c r="U29" s="178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100</v>
      </c>
      <c r="AF29" s="162">
        <v>0</v>
      </c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5">
      <c r="A30" s="163"/>
      <c r="B30" s="168"/>
      <c r="C30" s="203" t="s">
        <v>127</v>
      </c>
      <c r="D30" s="171"/>
      <c r="E30" s="174">
        <v>12</v>
      </c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9"/>
      <c r="U30" s="178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100</v>
      </c>
      <c r="AF30" s="162">
        <v>0</v>
      </c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5">
      <c r="A31" s="163">
        <v>15</v>
      </c>
      <c r="B31" s="168" t="s">
        <v>122</v>
      </c>
      <c r="C31" s="202" t="s">
        <v>128</v>
      </c>
      <c r="D31" s="170" t="s">
        <v>112</v>
      </c>
      <c r="E31" s="173">
        <v>120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15</v>
      </c>
      <c r="M31" s="178">
        <f>G31*(1+L31/100)</f>
        <v>0</v>
      </c>
      <c r="N31" s="178">
        <v>0</v>
      </c>
      <c r="O31" s="178">
        <f>ROUND(E31*N31,2)</f>
        <v>0</v>
      </c>
      <c r="P31" s="178">
        <v>0</v>
      </c>
      <c r="Q31" s="178">
        <f>ROUND(E31*P31,2)</f>
        <v>0</v>
      </c>
      <c r="R31" s="178"/>
      <c r="S31" s="178"/>
      <c r="T31" s="179">
        <v>1.2070000000000001</v>
      </c>
      <c r="U31" s="178">
        <f>ROUND(E31*T31,2)</f>
        <v>144.84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93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5">
      <c r="A32" s="163">
        <v>16</v>
      </c>
      <c r="B32" s="168" t="s">
        <v>122</v>
      </c>
      <c r="C32" s="202" t="s">
        <v>129</v>
      </c>
      <c r="D32" s="170" t="s">
        <v>130</v>
      </c>
      <c r="E32" s="173">
        <v>12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15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78"/>
      <c r="S32" s="178"/>
      <c r="T32" s="179">
        <v>1.2070000000000001</v>
      </c>
      <c r="U32" s="178">
        <f>ROUND(E32*T32,2)</f>
        <v>14.48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93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ht="20.399999999999999" outlineLevel="1" x14ac:dyDescent="0.25">
      <c r="A33" s="163">
        <v>17</v>
      </c>
      <c r="B33" s="168" t="s">
        <v>131</v>
      </c>
      <c r="C33" s="202" t="s">
        <v>132</v>
      </c>
      <c r="D33" s="170" t="s">
        <v>133</v>
      </c>
      <c r="E33" s="173">
        <v>12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15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/>
      <c r="S33" s="178"/>
      <c r="T33" s="179">
        <v>1.2070000000000001</v>
      </c>
      <c r="U33" s="178">
        <f>ROUND(E33*T33,2)</f>
        <v>14.48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93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0.399999999999999" outlineLevel="1" x14ac:dyDescent="0.25">
      <c r="A34" s="163">
        <v>18</v>
      </c>
      <c r="B34" s="168" t="s">
        <v>118</v>
      </c>
      <c r="C34" s="202" t="s">
        <v>134</v>
      </c>
      <c r="D34" s="170" t="s">
        <v>133</v>
      </c>
      <c r="E34" s="173">
        <v>36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15</v>
      </c>
      <c r="M34" s="178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78"/>
      <c r="S34" s="178"/>
      <c r="T34" s="179">
        <v>1.2070000000000001</v>
      </c>
      <c r="U34" s="178">
        <f>ROUND(E34*T34,2)</f>
        <v>43.45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93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163"/>
      <c r="B35" s="168"/>
      <c r="C35" s="203" t="s">
        <v>135</v>
      </c>
      <c r="D35" s="171"/>
      <c r="E35" s="174">
        <v>36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100</v>
      </c>
      <c r="AF35" s="162">
        <v>0</v>
      </c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5">
      <c r="A36" s="163">
        <v>19</v>
      </c>
      <c r="B36" s="168" t="s">
        <v>118</v>
      </c>
      <c r="C36" s="202" t="s">
        <v>136</v>
      </c>
      <c r="D36" s="170" t="s">
        <v>133</v>
      </c>
      <c r="E36" s="173">
        <v>12</v>
      </c>
      <c r="F36" s="177"/>
      <c r="G36" s="178">
        <f>ROUND(E36*F36,2)</f>
        <v>0</v>
      </c>
      <c r="H36" s="177"/>
      <c r="I36" s="178">
        <f>ROUND(E36*H36,2)</f>
        <v>0</v>
      </c>
      <c r="J36" s="177"/>
      <c r="K36" s="178">
        <f>ROUND(E36*J36,2)</f>
        <v>0</v>
      </c>
      <c r="L36" s="178">
        <v>15</v>
      </c>
      <c r="M36" s="178">
        <f>G36*(1+L36/100)</f>
        <v>0</v>
      </c>
      <c r="N36" s="178">
        <v>0</v>
      </c>
      <c r="O36" s="178">
        <f>ROUND(E36*N36,2)</f>
        <v>0</v>
      </c>
      <c r="P36" s="178">
        <v>0</v>
      </c>
      <c r="Q36" s="178">
        <f>ROUND(E36*P36,2)</f>
        <v>0</v>
      </c>
      <c r="R36" s="178"/>
      <c r="S36" s="178"/>
      <c r="T36" s="179">
        <v>1.2070000000000001</v>
      </c>
      <c r="U36" s="178">
        <f>ROUND(E36*T36,2)</f>
        <v>14.48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93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0.399999999999999" outlineLevel="1" x14ac:dyDescent="0.25">
      <c r="A37" s="163">
        <v>20</v>
      </c>
      <c r="B37" s="168" t="s">
        <v>120</v>
      </c>
      <c r="C37" s="202" t="s">
        <v>137</v>
      </c>
      <c r="D37" s="170" t="s">
        <v>133</v>
      </c>
      <c r="E37" s="173">
        <v>12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15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/>
      <c r="S37" s="178"/>
      <c r="T37" s="179">
        <v>1.2070000000000001</v>
      </c>
      <c r="U37" s="178">
        <f>ROUND(E37*T37,2)</f>
        <v>14.48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93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5">
      <c r="A38" s="163">
        <v>21</v>
      </c>
      <c r="B38" s="168" t="s">
        <v>122</v>
      </c>
      <c r="C38" s="202" t="s">
        <v>138</v>
      </c>
      <c r="D38" s="170" t="s">
        <v>133</v>
      </c>
      <c r="E38" s="173">
        <v>3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15</v>
      </c>
      <c r="M38" s="178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78"/>
      <c r="S38" s="178"/>
      <c r="T38" s="179">
        <v>1.2070000000000001</v>
      </c>
      <c r="U38" s="178">
        <f>ROUND(E38*T38,2)</f>
        <v>3.62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93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5">
      <c r="A39" s="163">
        <v>22</v>
      </c>
      <c r="B39" s="168" t="s">
        <v>122</v>
      </c>
      <c r="C39" s="202" t="s">
        <v>139</v>
      </c>
      <c r="D39" s="170" t="s">
        <v>133</v>
      </c>
      <c r="E39" s="173">
        <v>9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15</v>
      </c>
      <c r="M39" s="178">
        <f>G39*(1+L39/100)</f>
        <v>0</v>
      </c>
      <c r="N39" s="178">
        <v>0</v>
      </c>
      <c r="O39" s="178">
        <f>ROUND(E39*N39,2)</f>
        <v>0</v>
      </c>
      <c r="P39" s="178">
        <v>0</v>
      </c>
      <c r="Q39" s="178">
        <f>ROUND(E39*P39,2)</f>
        <v>0</v>
      </c>
      <c r="R39" s="178"/>
      <c r="S39" s="178"/>
      <c r="T39" s="179">
        <v>1.2070000000000001</v>
      </c>
      <c r="U39" s="178">
        <f>ROUND(E39*T39,2)</f>
        <v>10.86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93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5">
      <c r="A40" s="163">
        <v>23</v>
      </c>
      <c r="B40" s="168" t="s">
        <v>140</v>
      </c>
      <c r="C40" s="202" t="s">
        <v>141</v>
      </c>
      <c r="D40" s="170" t="s">
        <v>133</v>
      </c>
      <c r="E40" s="173">
        <v>316</v>
      </c>
      <c r="F40" s="177"/>
      <c r="G40" s="178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15</v>
      </c>
      <c r="M40" s="178">
        <f>G40*(1+L40/100)</f>
        <v>0</v>
      </c>
      <c r="N40" s="178">
        <v>0</v>
      </c>
      <c r="O40" s="178">
        <f>ROUND(E40*N40,2)</f>
        <v>0</v>
      </c>
      <c r="P40" s="178">
        <v>0</v>
      </c>
      <c r="Q40" s="178">
        <f>ROUND(E40*P40,2)</f>
        <v>0</v>
      </c>
      <c r="R40" s="178"/>
      <c r="S40" s="178"/>
      <c r="T40" s="179">
        <v>1.2070000000000001</v>
      </c>
      <c r="U40" s="178">
        <f>ROUND(E40*T40,2)</f>
        <v>381.41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93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5">
      <c r="A41" s="163"/>
      <c r="B41" s="168"/>
      <c r="C41" s="203" t="s">
        <v>142</v>
      </c>
      <c r="D41" s="171"/>
      <c r="E41" s="174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100</v>
      </c>
      <c r="AF41" s="162">
        <v>0</v>
      </c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5">
      <c r="A42" s="163"/>
      <c r="B42" s="168"/>
      <c r="C42" s="203" t="s">
        <v>143</v>
      </c>
      <c r="D42" s="171"/>
      <c r="E42" s="174">
        <v>391</v>
      </c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100</v>
      </c>
      <c r="AF42" s="162">
        <v>0</v>
      </c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5">
      <c r="A43" s="163"/>
      <c r="B43" s="168"/>
      <c r="C43" s="203" t="s">
        <v>144</v>
      </c>
      <c r="D43" s="171"/>
      <c r="E43" s="174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100</v>
      </c>
      <c r="AF43" s="162">
        <v>0</v>
      </c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5">
      <c r="A44" s="163"/>
      <c r="B44" s="168"/>
      <c r="C44" s="203" t="s">
        <v>145</v>
      </c>
      <c r="D44" s="171"/>
      <c r="E44" s="174">
        <v>-75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100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5">
      <c r="A45" s="163">
        <v>24</v>
      </c>
      <c r="B45" s="168" t="s">
        <v>146</v>
      </c>
      <c r="C45" s="202" t="s">
        <v>147</v>
      </c>
      <c r="D45" s="170" t="s">
        <v>133</v>
      </c>
      <c r="E45" s="173">
        <v>316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15</v>
      </c>
      <c r="M45" s="178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78"/>
      <c r="S45" s="178"/>
      <c r="T45" s="179">
        <v>1.2070000000000001</v>
      </c>
      <c r="U45" s="178">
        <f>ROUND(E45*T45,2)</f>
        <v>381.41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93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20.399999999999999" outlineLevel="1" x14ac:dyDescent="0.25">
      <c r="A46" s="163">
        <v>25</v>
      </c>
      <c r="B46" s="168" t="s">
        <v>148</v>
      </c>
      <c r="C46" s="202" t="s">
        <v>149</v>
      </c>
      <c r="D46" s="170" t="s">
        <v>133</v>
      </c>
      <c r="E46" s="173">
        <v>316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15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78"/>
      <c r="S46" s="178"/>
      <c r="T46" s="179">
        <v>1.2070000000000001</v>
      </c>
      <c r="U46" s="178">
        <f>ROUND(E46*T46,2)</f>
        <v>381.41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93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5">
      <c r="A47" s="163">
        <v>26</v>
      </c>
      <c r="B47" s="168" t="s">
        <v>118</v>
      </c>
      <c r="C47" s="202" t="s">
        <v>150</v>
      </c>
      <c r="D47" s="170" t="s">
        <v>98</v>
      </c>
      <c r="E47" s="173">
        <v>2.5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15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/>
      <c r="S47" s="178"/>
      <c r="T47" s="179">
        <v>1.2070000000000001</v>
      </c>
      <c r="U47" s="178">
        <f>ROUND(E47*T47,2)</f>
        <v>3.02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93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5">
      <c r="A48" s="163">
        <v>27</v>
      </c>
      <c r="B48" s="168" t="s">
        <v>118</v>
      </c>
      <c r="C48" s="202" t="s">
        <v>151</v>
      </c>
      <c r="D48" s="170" t="s">
        <v>133</v>
      </c>
      <c r="E48" s="173">
        <v>316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15</v>
      </c>
      <c r="M48" s="178">
        <f>G48*(1+L48/100)</f>
        <v>0</v>
      </c>
      <c r="N48" s="178">
        <v>0</v>
      </c>
      <c r="O48" s="178">
        <f>ROUND(E48*N48,2)</f>
        <v>0</v>
      </c>
      <c r="P48" s="178">
        <v>0</v>
      </c>
      <c r="Q48" s="178">
        <f>ROUND(E48*P48,2)</f>
        <v>0</v>
      </c>
      <c r="R48" s="178"/>
      <c r="S48" s="178"/>
      <c r="T48" s="179">
        <v>1.2070000000000001</v>
      </c>
      <c r="U48" s="178">
        <f>ROUND(E48*T48,2)</f>
        <v>381.41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93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5">
      <c r="A49" s="163"/>
      <c r="B49" s="168"/>
      <c r="C49" s="203" t="s">
        <v>152</v>
      </c>
      <c r="D49" s="171"/>
      <c r="E49" s="174">
        <v>316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9"/>
      <c r="U49" s="178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100</v>
      </c>
      <c r="AF49" s="162">
        <v>0</v>
      </c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5">
      <c r="A50" s="163">
        <v>28</v>
      </c>
      <c r="B50" s="168" t="s">
        <v>140</v>
      </c>
      <c r="C50" s="202" t="s">
        <v>141</v>
      </c>
      <c r="D50" s="170" t="s">
        <v>133</v>
      </c>
      <c r="E50" s="173">
        <v>69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15</v>
      </c>
      <c r="M50" s="178">
        <f>G50*(1+L50/100)</f>
        <v>0</v>
      </c>
      <c r="N50" s="178">
        <v>0</v>
      </c>
      <c r="O50" s="178">
        <f>ROUND(E50*N50,2)</f>
        <v>0</v>
      </c>
      <c r="P50" s="178">
        <v>0</v>
      </c>
      <c r="Q50" s="178">
        <f>ROUND(E50*P50,2)</f>
        <v>0</v>
      </c>
      <c r="R50" s="178"/>
      <c r="S50" s="178"/>
      <c r="T50" s="179">
        <v>1.2070000000000001</v>
      </c>
      <c r="U50" s="178">
        <f>ROUND(E50*T50,2)</f>
        <v>83.28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93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5">
      <c r="A51" s="163"/>
      <c r="B51" s="168"/>
      <c r="C51" s="203" t="s">
        <v>153</v>
      </c>
      <c r="D51" s="171"/>
      <c r="E51" s="174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100</v>
      </c>
      <c r="AF51" s="162">
        <v>0</v>
      </c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5">
      <c r="A52" s="163"/>
      <c r="B52" s="168"/>
      <c r="C52" s="203" t="s">
        <v>154</v>
      </c>
      <c r="D52" s="171"/>
      <c r="E52" s="174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100</v>
      </c>
      <c r="AF52" s="162">
        <v>0</v>
      </c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5">
      <c r="A53" s="163"/>
      <c r="B53" s="168"/>
      <c r="C53" s="203" t="s">
        <v>155</v>
      </c>
      <c r="D53" s="171"/>
      <c r="E53" s="174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100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5">
      <c r="A54" s="163"/>
      <c r="B54" s="168"/>
      <c r="C54" s="203" t="s">
        <v>156</v>
      </c>
      <c r="D54" s="171"/>
      <c r="E54" s="174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100</v>
      </c>
      <c r="AF54" s="162">
        <v>0</v>
      </c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5">
      <c r="A55" s="163"/>
      <c r="B55" s="168"/>
      <c r="C55" s="203" t="s">
        <v>157</v>
      </c>
      <c r="D55" s="171"/>
      <c r="E55" s="174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9"/>
      <c r="U55" s="178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100</v>
      </c>
      <c r="AF55" s="162">
        <v>0</v>
      </c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5">
      <c r="A56" s="163"/>
      <c r="B56" s="168"/>
      <c r="C56" s="203" t="s">
        <v>158</v>
      </c>
      <c r="D56" s="171"/>
      <c r="E56" s="174">
        <v>69</v>
      </c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9"/>
      <c r="U56" s="178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100</v>
      </c>
      <c r="AF56" s="162">
        <v>0</v>
      </c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5">
      <c r="A57" s="163">
        <v>29</v>
      </c>
      <c r="B57" s="168" t="s">
        <v>159</v>
      </c>
      <c r="C57" s="202" t="s">
        <v>160</v>
      </c>
      <c r="D57" s="170" t="s">
        <v>133</v>
      </c>
      <c r="E57" s="173">
        <v>690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15</v>
      </c>
      <c r="M57" s="178">
        <f>G57*(1+L57/100)</f>
        <v>0</v>
      </c>
      <c r="N57" s="178">
        <v>0</v>
      </c>
      <c r="O57" s="178">
        <f>ROUND(E57*N57,2)</f>
        <v>0</v>
      </c>
      <c r="P57" s="178">
        <v>0</v>
      </c>
      <c r="Q57" s="178">
        <f>ROUND(E57*P57,2)</f>
        <v>0</v>
      </c>
      <c r="R57" s="178"/>
      <c r="S57" s="178"/>
      <c r="T57" s="179">
        <v>1.2070000000000001</v>
      </c>
      <c r="U57" s="178">
        <f>ROUND(E57*T57,2)</f>
        <v>832.83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93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20.399999999999999" outlineLevel="1" x14ac:dyDescent="0.25">
      <c r="A58" s="163">
        <v>30</v>
      </c>
      <c r="B58" s="168" t="s">
        <v>148</v>
      </c>
      <c r="C58" s="202" t="s">
        <v>149</v>
      </c>
      <c r="D58" s="170" t="s">
        <v>133</v>
      </c>
      <c r="E58" s="173">
        <v>690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15</v>
      </c>
      <c r="M58" s="178">
        <f>G58*(1+L58/100)</f>
        <v>0</v>
      </c>
      <c r="N58" s="178">
        <v>0</v>
      </c>
      <c r="O58" s="178">
        <f>ROUND(E58*N58,2)</f>
        <v>0</v>
      </c>
      <c r="P58" s="178">
        <v>0</v>
      </c>
      <c r="Q58" s="178">
        <f>ROUND(E58*P58,2)</f>
        <v>0</v>
      </c>
      <c r="R58" s="178"/>
      <c r="S58" s="178"/>
      <c r="T58" s="179">
        <v>1.2070000000000001</v>
      </c>
      <c r="U58" s="178">
        <f>ROUND(E58*T58,2)</f>
        <v>832.83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93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5">
      <c r="A59" s="163">
        <v>31</v>
      </c>
      <c r="B59" s="168" t="s">
        <v>118</v>
      </c>
      <c r="C59" s="202" t="s">
        <v>150</v>
      </c>
      <c r="D59" s="170" t="s">
        <v>98</v>
      </c>
      <c r="E59" s="173">
        <v>5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15</v>
      </c>
      <c r="M59" s="178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78"/>
      <c r="S59" s="178"/>
      <c r="T59" s="179">
        <v>1.2070000000000001</v>
      </c>
      <c r="U59" s="178">
        <f>ROUND(E59*T59,2)</f>
        <v>6.04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93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5">
      <c r="A60" s="163">
        <v>32</v>
      </c>
      <c r="B60" s="168" t="s">
        <v>118</v>
      </c>
      <c r="C60" s="202" t="s">
        <v>161</v>
      </c>
      <c r="D60" s="170" t="s">
        <v>133</v>
      </c>
      <c r="E60" s="173">
        <v>690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15</v>
      </c>
      <c r="M60" s="178">
        <f>G60*(1+L60/100)</f>
        <v>0</v>
      </c>
      <c r="N60" s="178">
        <v>0</v>
      </c>
      <c r="O60" s="178">
        <f>ROUND(E60*N60,2)</f>
        <v>0</v>
      </c>
      <c r="P60" s="178">
        <v>0</v>
      </c>
      <c r="Q60" s="178">
        <f>ROUND(E60*P60,2)</f>
        <v>0</v>
      </c>
      <c r="R60" s="178"/>
      <c r="S60" s="178"/>
      <c r="T60" s="179">
        <v>1.2070000000000001</v>
      </c>
      <c r="U60" s="178">
        <f>ROUND(E60*T60,2)</f>
        <v>832.83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93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5">
      <c r="A61" s="163"/>
      <c r="B61" s="168"/>
      <c r="C61" s="203" t="s">
        <v>162</v>
      </c>
      <c r="D61" s="171"/>
      <c r="E61" s="174">
        <v>690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100</v>
      </c>
      <c r="AF61" s="162">
        <v>0</v>
      </c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5">
      <c r="A62" s="163">
        <v>33</v>
      </c>
      <c r="B62" s="168" t="s">
        <v>163</v>
      </c>
      <c r="C62" s="202" t="s">
        <v>164</v>
      </c>
      <c r="D62" s="170" t="s">
        <v>133</v>
      </c>
      <c r="E62" s="173">
        <v>60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15</v>
      </c>
      <c r="M62" s="178">
        <f>G62*(1+L62/100)</f>
        <v>0</v>
      </c>
      <c r="N62" s="178">
        <v>0</v>
      </c>
      <c r="O62" s="178">
        <f>ROUND(E62*N62,2)</f>
        <v>0</v>
      </c>
      <c r="P62" s="178">
        <v>0</v>
      </c>
      <c r="Q62" s="178">
        <f>ROUND(E62*P62,2)</f>
        <v>0</v>
      </c>
      <c r="R62" s="178"/>
      <c r="S62" s="178"/>
      <c r="T62" s="179">
        <v>1.2070000000000001</v>
      </c>
      <c r="U62" s="178">
        <f>ROUND(E62*T62,2)</f>
        <v>72.42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93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5">
      <c r="A63" s="163"/>
      <c r="B63" s="168"/>
      <c r="C63" s="203" t="s">
        <v>165</v>
      </c>
      <c r="D63" s="171"/>
      <c r="E63" s="174">
        <v>20</v>
      </c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9"/>
      <c r="U63" s="178"/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100</v>
      </c>
      <c r="AF63" s="162">
        <v>0</v>
      </c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5">
      <c r="A64" s="163"/>
      <c r="B64" s="168"/>
      <c r="C64" s="203" t="s">
        <v>166</v>
      </c>
      <c r="D64" s="171"/>
      <c r="E64" s="174">
        <v>40</v>
      </c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9"/>
      <c r="U64" s="178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100</v>
      </c>
      <c r="AF64" s="162">
        <v>0</v>
      </c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5">
      <c r="A65" s="163">
        <v>34</v>
      </c>
      <c r="B65" s="168" t="s">
        <v>163</v>
      </c>
      <c r="C65" s="202" t="s">
        <v>167</v>
      </c>
      <c r="D65" s="170" t="s">
        <v>133</v>
      </c>
      <c r="E65" s="173">
        <v>300</v>
      </c>
      <c r="F65" s="177"/>
      <c r="G65" s="178">
        <f>ROUND(E65*F65,2)</f>
        <v>0</v>
      </c>
      <c r="H65" s="177"/>
      <c r="I65" s="178">
        <f>ROUND(E65*H65,2)</f>
        <v>0</v>
      </c>
      <c r="J65" s="177"/>
      <c r="K65" s="178">
        <f>ROUND(E65*J65,2)</f>
        <v>0</v>
      </c>
      <c r="L65" s="178">
        <v>15</v>
      </c>
      <c r="M65" s="178">
        <f>G65*(1+L65/100)</f>
        <v>0</v>
      </c>
      <c r="N65" s="178">
        <v>0</v>
      </c>
      <c r="O65" s="178">
        <f>ROUND(E65*N65,2)</f>
        <v>0</v>
      </c>
      <c r="P65" s="178">
        <v>0</v>
      </c>
      <c r="Q65" s="178">
        <f>ROUND(E65*P65,2)</f>
        <v>0</v>
      </c>
      <c r="R65" s="178"/>
      <c r="S65" s="178"/>
      <c r="T65" s="179">
        <v>1.2070000000000001</v>
      </c>
      <c r="U65" s="178">
        <f>ROUND(E65*T65,2)</f>
        <v>362.1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93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5">
      <c r="A66" s="163"/>
      <c r="B66" s="168"/>
      <c r="C66" s="203" t="s">
        <v>168</v>
      </c>
      <c r="D66" s="171"/>
      <c r="E66" s="174">
        <v>300</v>
      </c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9"/>
      <c r="U66" s="178"/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100</v>
      </c>
      <c r="AF66" s="162">
        <v>0</v>
      </c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0.399999999999999" outlineLevel="1" x14ac:dyDescent="0.25">
      <c r="A67" s="163">
        <v>35</v>
      </c>
      <c r="B67" s="168" t="s">
        <v>148</v>
      </c>
      <c r="C67" s="202" t="s">
        <v>149</v>
      </c>
      <c r="D67" s="170" t="s">
        <v>133</v>
      </c>
      <c r="E67" s="173">
        <v>60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15</v>
      </c>
      <c r="M67" s="178">
        <f>G67*(1+L67/100)</f>
        <v>0</v>
      </c>
      <c r="N67" s="178">
        <v>0</v>
      </c>
      <c r="O67" s="178">
        <f>ROUND(E67*N67,2)</f>
        <v>0</v>
      </c>
      <c r="P67" s="178">
        <v>0</v>
      </c>
      <c r="Q67" s="178">
        <f>ROUND(E67*P67,2)</f>
        <v>0</v>
      </c>
      <c r="R67" s="178"/>
      <c r="S67" s="178"/>
      <c r="T67" s="179">
        <v>1.2070000000000001</v>
      </c>
      <c r="U67" s="178">
        <f>ROUND(E67*T67,2)</f>
        <v>72.42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93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5">
      <c r="A68" s="163">
        <v>36</v>
      </c>
      <c r="B68" s="168" t="s">
        <v>148</v>
      </c>
      <c r="C68" s="202" t="s">
        <v>150</v>
      </c>
      <c r="D68" s="170" t="s">
        <v>98</v>
      </c>
      <c r="E68" s="173">
        <v>20</v>
      </c>
      <c r="F68" s="177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15</v>
      </c>
      <c r="M68" s="178">
        <f>G68*(1+L68/100)</f>
        <v>0</v>
      </c>
      <c r="N68" s="178">
        <v>0</v>
      </c>
      <c r="O68" s="178">
        <f>ROUND(E68*N68,2)</f>
        <v>0</v>
      </c>
      <c r="P68" s="178">
        <v>0</v>
      </c>
      <c r="Q68" s="178">
        <f>ROUND(E68*P68,2)</f>
        <v>0</v>
      </c>
      <c r="R68" s="178"/>
      <c r="S68" s="178"/>
      <c r="T68" s="179">
        <v>1.2070000000000001</v>
      </c>
      <c r="U68" s="178">
        <f>ROUND(E68*T68,2)</f>
        <v>24.14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93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5">
      <c r="A69" s="163">
        <v>37</v>
      </c>
      <c r="B69" s="168" t="s">
        <v>148</v>
      </c>
      <c r="C69" s="202" t="s">
        <v>169</v>
      </c>
      <c r="D69" s="170" t="s">
        <v>112</v>
      </c>
      <c r="E69" s="173">
        <v>60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15</v>
      </c>
      <c r="M69" s="178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78"/>
      <c r="S69" s="178"/>
      <c r="T69" s="179">
        <v>1.2070000000000001</v>
      </c>
      <c r="U69" s="178">
        <f>ROUND(E69*T69,2)</f>
        <v>72.42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93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x14ac:dyDescent="0.25">
      <c r="A70" s="164" t="s">
        <v>85</v>
      </c>
      <c r="B70" s="169" t="s">
        <v>52</v>
      </c>
      <c r="C70" s="204" t="s">
        <v>53</v>
      </c>
      <c r="D70" s="172"/>
      <c r="E70" s="175"/>
      <c r="F70" s="180"/>
      <c r="G70" s="180">
        <f>SUMIF(AE71:AE80,"&lt;&gt;NOR",G71:G80)</f>
        <v>0</v>
      </c>
      <c r="H70" s="180"/>
      <c r="I70" s="180">
        <f>SUM(I71:I80)</f>
        <v>0</v>
      </c>
      <c r="J70" s="180"/>
      <c r="K70" s="180">
        <f>SUM(K71:K80)</f>
        <v>0</v>
      </c>
      <c r="L70" s="180"/>
      <c r="M70" s="180">
        <f>SUM(M71:M80)</f>
        <v>0</v>
      </c>
      <c r="N70" s="180"/>
      <c r="O70" s="180">
        <f>SUM(O71:O80)</f>
        <v>1056.6399999999999</v>
      </c>
      <c r="P70" s="180"/>
      <c r="Q70" s="180">
        <f>SUM(Q71:Q80)</f>
        <v>0</v>
      </c>
      <c r="R70" s="180"/>
      <c r="S70" s="180"/>
      <c r="T70" s="181"/>
      <c r="U70" s="180">
        <f>SUM(U71:U80)</f>
        <v>1063.33</v>
      </c>
      <c r="AE70" t="s">
        <v>86</v>
      </c>
    </row>
    <row r="71" spans="1:60" outlineLevel="1" x14ac:dyDescent="0.25">
      <c r="A71" s="163">
        <v>38</v>
      </c>
      <c r="B71" s="168" t="s">
        <v>170</v>
      </c>
      <c r="C71" s="202" t="s">
        <v>171</v>
      </c>
      <c r="D71" s="170" t="s">
        <v>89</v>
      </c>
      <c r="E71" s="173">
        <v>1349.4</v>
      </c>
      <c r="F71" s="177"/>
      <c r="G71" s="178">
        <f>ROUND(E71*F71,2)</f>
        <v>0</v>
      </c>
      <c r="H71" s="177"/>
      <c r="I71" s="178">
        <f>ROUND(E71*H71,2)</f>
        <v>0</v>
      </c>
      <c r="J71" s="177"/>
      <c r="K71" s="178">
        <f>ROUND(E71*J71,2)</f>
        <v>0</v>
      </c>
      <c r="L71" s="178">
        <v>15</v>
      </c>
      <c r="M71" s="178">
        <f>G71*(1+L71/100)</f>
        <v>0</v>
      </c>
      <c r="N71" s="178">
        <v>0.30360999999999999</v>
      </c>
      <c r="O71" s="178">
        <f>ROUND(E71*N71,2)</f>
        <v>409.69</v>
      </c>
      <c r="P71" s="178">
        <v>0</v>
      </c>
      <c r="Q71" s="178">
        <f>ROUND(E71*P71,2)</f>
        <v>0</v>
      </c>
      <c r="R71" s="178"/>
      <c r="S71" s="178"/>
      <c r="T71" s="179">
        <v>1.6E-2</v>
      </c>
      <c r="U71" s="178">
        <f>ROUND(E71*T71,2)</f>
        <v>21.59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93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5">
      <c r="A72" s="163"/>
      <c r="B72" s="168"/>
      <c r="C72" s="203" t="s">
        <v>172</v>
      </c>
      <c r="D72" s="171"/>
      <c r="E72" s="174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9"/>
      <c r="U72" s="178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100</v>
      </c>
      <c r="AF72" s="162">
        <v>0</v>
      </c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5">
      <c r="A73" s="163"/>
      <c r="B73" s="168"/>
      <c r="C73" s="203" t="s">
        <v>173</v>
      </c>
      <c r="D73" s="171"/>
      <c r="E73" s="174">
        <v>674.7</v>
      </c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8"/>
      <c r="T73" s="179"/>
      <c r="U73" s="178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100</v>
      </c>
      <c r="AF73" s="162">
        <v>0</v>
      </c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5">
      <c r="A74" s="163"/>
      <c r="B74" s="168"/>
      <c r="C74" s="203" t="s">
        <v>174</v>
      </c>
      <c r="D74" s="171"/>
      <c r="E74" s="174"/>
      <c r="F74" s="178"/>
      <c r="G74" s="178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9"/>
      <c r="U74" s="178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100</v>
      </c>
      <c r="AF74" s="162">
        <v>0</v>
      </c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5">
      <c r="A75" s="163"/>
      <c r="B75" s="168"/>
      <c r="C75" s="203" t="s">
        <v>173</v>
      </c>
      <c r="D75" s="171"/>
      <c r="E75" s="174">
        <v>674.7</v>
      </c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9"/>
      <c r="U75" s="178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100</v>
      </c>
      <c r="AF75" s="162">
        <v>0</v>
      </c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ht="20.399999999999999" outlineLevel="1" x14ac:dyDescent="0.25">
      <c r="A76" s="163">
        <v>39</v>
      </c>
      <c r="B76" s="168" t="s">
        <v>175</v>
      </c>
      <c r="C76" s="202" t="s">
        <v>176</v>
      </c>
      <c r="D76" s="170" t="s">
        <v>89</v>
      </c>
      <c r="E76" s="173">
        <v>674.7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15</v>
      </c>
      <c r="M76" s="178">
        <f>G76*(1+L76/100)</f>
        <v>0</v>
      </c>
      <c r="N76" s="178">
        <v>0.63234000000000001</v>
      </c>
      <c r="O76" s="178">
        <f>ROUND(E76*N76,2)</f>
        <v>426.64</v>
      </c>
      <c r="P76" s="178">
        <v>0</v>
      </c>
      <c r="Q76" s="178">
        <f>ROUND(E76*P76,2)</f>
        <v>0</v>
      </c>
      <c r="R76" s="178"/>
      <c r="S76" s="178"/>
      <c r="T76" s="179">
        <v>1.5440100000000001</v>
      </c>
      <c r="U76" s="178">
        <f>ROUND(E76*T76,2)</f>
        <v>1041.74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90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5">
      <c r="A77" s="163">
        <v>40</v>
      </c>
      <c r="B77" s="168" t="s">
        <v>177</v>
      </c>
      <c r="C77" s="202" t="s">
        <v>178</v>
      </c>
      <c r="D77" s="170" t="s">
        <v>89</v>
      </c>
      <c r="E77" s="173">
        <v>742.17</v>
      </c>
      <c r="F77" s="177"/>
      <c r="G77" s="178">
        <f>ROUND(E77*F77,2)</f>
        <v>0</v>
      </c>
      <c r="H77" s="177"/>
      <c r="I77" s="178">
        <f>ROUND(E77*H77,2)</f>
        <v>0</v>
      </c>
      <c r="J77" s="177"/>
      <c r="K77" s="178">
        <f>ROUND(E77*J77,2)</f>
        <v>0</v>
      </c>
      <c r="L77" s="178">
        <v>15</v>
      </c>
      <c r="M77" s="178">
        <f>G77*(1+L77/100)</f>
        <v>0</v>
      </c>
      <c r="N77" s="178">
        <v>0.216</v>
      </c>
      <c r="O77" s="178">
        <f>ROUND(E77*N77,2)</f>
        <v>160.31</v>
      </c>
      <c r="P77" s="178">
        <v>0</v>
      </c>
      <c r="Q77" s="178">
        <f>ROUND(E77*P77,2)</f>
        <v>0</v>
      </c>
      <c r="R77" s="178"/>
      <c r="S77" s="178"/>
      <c r="T77" s="179">
        <v>0</v>
      </c>
      <c r="U77" s="178">
        <f>ROUND(E77*T77,2)</f>
        <v>0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179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5">
      <c r="A78" s="163"/>
      <c r="B78" s="168"/>
      <c r="C78" s="203" t="s">
        <v>180</v>
      </c>
      <c r="D78" s="171"/>
      <c r="E78" s="174">
        <v>742.17</v>
      </c>
      <c r="F78" s="178"/>
      <c r="G78" s="178"/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9"/>
      <c r="U78" s="178"/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100</v>
      </c>
      <c r="AF78" s="162">
        <v>0</v>
      </c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5">
      <c r="A79" s="163">
        <v>41</v>
      </c>
      <c r="B79" s="168" t="s">
        <v>122</v>
      </c>
      <c r="C79" s="202" t="s">
        <v>181</v>
      </c>
      <c r="D79" s="170" t="s">
        <v>182</v>
      </c>
      <c r="E79" s="173">
        <v>60</v>
      </c>
      <c r="F79" s="177"/>
      <c r="G79" s="178">
        <f>ROUND(E79*F79,2)</f>
        <v>0</v>
      </c>
      <c r="H79" s="177"/>
      <c r="I79" s="178">
        <f>ROUND(E79*H79,2)</f>
        <v>0</v>
      </c>
      <c r="J79" s="177"/>
      <c r="K79" s="178">
        <f>ROUND(E79*J79,2)</f>
        <v>0</v>
      </c>
      <c r="L79" s="178">
        <v>15</v>
      </c>
      <c r="M79" s="178">
        <f>G79*(1+L79/100)</f>
        <v>0</v>
      </c>
      <c r="N79" s="178">
        <v>1</v>
      </c>
      <c r="O79" s="178">
        <f>ROUND(E79*N79,2)</f>
        <v>60</v>
      </c>
      <c r="P79" s="178">
        <v>0</v>
      </c>
      <c r="Q79" s="178">
        <f>ROUND(E79*P79,2)</f>
        <v>0</v>
      </c>
      <c r="R79" s="178"/>
      <c r="S79" s="178"/>
      <c r="T79" s="179">
        <v>0</v>
      </c>
      <c r="U79" s="178">
        <f>ROUND(E79*T79,2)</f>
        <v>0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179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5">
      <c r="A80" s="163"/>
      <c r="B80" s="168"/>
      <c r="C80" s="203" t="s">
        <v>183</v>
      </c>
      <c r="D80" s="171"/>
      <c r="E80" s="174">
        <v>60</v>
      </c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9"/>
      <c r="U80" s="178"/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100</v>
      </c>
      <c r="AF80" s="162">
        <v>0</v>
      </c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x14ac:dyDescent="0.25">
      <c r="A81" s="164" t="s">
        <v>85</v>
      </c>
      <c r="B81" s="169" t="s">
        <v>54</v>
      </c>
      <c r="C81" s="204" t="s">
        <v>55</v>
      </c>
      <c r="D81" s="172"/>
      <c r="E81" s="175"/>
      <c r="F81" s="180"/>
      <c r="G81" s="180">
        <f>SUMIF(AE82:AE82,"&lt;&gt;NOR",G82:G82)</f>
        <v>0</v>
      </c>
      <c r="H81" s="180"/>
      <c r="I81" s="180">
        <f>SUM(I82:I82)</f>
        <v>0</v>
      </c>
      <c r="J81" s="180"/>
      <c r="K81" s="180">
        <f>SUM(K82:K82)</f>
        <v>0</v>
      </c>
      <c r="L81" s="180"/>
      <c r="M81" s="180">
        <f>SUM(M82:M82)</f>
        <v>0</v>
      </c>
      <c r="N81" s="180"/>
      <c r="O81" s="180">
        <f>SUM(O82:O82)</f>
        <v>0</v>
      </c>
      <c r="P81" s="180"/>
      <c r="Q81" s="180">
        <f>SUM(Q82:Q82)</f>
        <v>0</v>
      </c>
      <c r="R81" s="180"/>
      <c r="S81" s="180"/>
      <c r="T81" s="181"/>
      <c r="U81" s="180">
        <f>SUM(U82:U82)</f>
        <v>0</v>
      </c>
      <c r="AE81" t="s">
        <v>86</v>
      </c>
    </row>
    <row r="82" spans="1:60" outlineLevel="1" x14ac:dyDescent="0.25">
      <c r="A82" s="163">
        <v>42</v>
      </c>
      <c r="B82" s="168" t="s">
        <v>50</v>
      </c>
      <c r="C82" s="202" t="s">
        <v>184</v>
      </c>
      <c r="D82" s="170" t="s">
        <v>185</v>
      </c>
      <c r="E82" s="173">
        <v>1</v>
      </c>
      <c r="F82" s="177"/>
      <c r="G82" s="178">
        <f>ROUND(E82*F82,2)</f>
        <v>0</v>
      </c>
      <c r="H82" s="177"/>
      <c r="I82" s="178">
        <f>ROUND(E82*H82,2)</f>
        <v>0</v>
      </c>
      <c r="J82" s="177"/>
      <c r="K82" s="178">
        <f>ROUND(E82*J82,2)</f>
        <v>0</v>
      </c>
      <c r="L82" s="178">
        <v>15</v>
      </c>
      <c r="M82" s="178">
        <f>G82*(1+L82/100)</f>
        <v>0</v>
      </c>
      <c r="N82" s="178">
        <v>0</v>
      </c>
      <c r="O82" s="178">
        <f>ROUND(E82*N82,2)</f>
        <v>0</v>
      </c>
      <c r="P82" s="178">
        <v>0</v>
      </c>
      <c r="Q82" s="178">
        <f>ROUND(E82*P82,2)</f>
        <v>0</v>
      </c>
      <c r="R82" s="178"/>
      <c r="S82" s="178"/>
      <c r="T82" s="179">
        <v>0</v>
      </c>
      <c r="U82" s="178">
        <f>ROUND(E82*T82,2)</f>
        <v>0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93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x14ac:dyDescent="0.25">
      <c r="A83" s="164" t="s">
        <v>85</v>
      </c>
      <c r="B83" s="169" t="s">
        <v>56</v>
      </c>
      <c r="C83" s="204" t="s">
        <v>57</v>
      </c>
      <c r="D83" s="172"/>
      <c r="E83" s="175"/>
      <c r="F83" s="180"/>
      <c r="G83" s="180">
        <f>SUMIF(AE84:AE84,"&lt;&gt;NOR",G84:G84)</f>
        <v>0</v>
      </c>
      <c r="H83" s="180"/>
      <c r="I83" s="180">
        <f>SUM(I84:I84)</f>
        <v>0</v>
      </c>
      <c r="J83" s="180"/>
      <c r="K83" s="180">
        <f>SUM(K84:K84)</f>
        <v>0</v>
      </c>
      <c r="L83" s="180"/>
      <c r="M83" s="180">
        <f>SUM(M84:M84)</f>
        <v>0</v>
      </c>
      <c r="N83" s="180"/>
      <c r="O83" s="180">
        <f>SUM(O84:O84)</f>
        <v>0</v>
      </c>
      <c r="P83" s="180"/>
      <c r="Q83" s="180">
        <f>SUM(Q84:Q84)</f>
        <v>0</v>
      </c>
      <c r="R83" s="180"/>
      <c r="S83" s="180"/>
      <c r="T83" s="181"/>
      <c r="U83" s="180">
        <f>SUM(U84:U84)</f>
        <v>0</v>
      </c>
      <c r="AE83" t="s">
        <v>86</v>
      </c>
    </row>
    <row r="84" spans="1:60" outlineLevel="1" x14ac:dyDescent="0.25">
      <c r="A84" s="163">
        <v>43</v>
      </c>
      <c r="B84" s="168" t="s">
        <v>186</v>
      </c>
      <c r="C84" s="202" t="s">
        <v>187</v>
      </c>
      <c r="D84" s="170" t="s">
        <v>185</v>
      </c>
      <c r="E84" s="173">
        <v>1</v>
      </c>
      <c r="F84" s="177"/>
      <c r="G84" s="178">
        <f>ROUND(E84*F84,2)</f>
        <v>0</v>
      </c>
      <c r="H84" s="177"/>
      <c r="I84" s="178">
        <f>ROUND(E84*H84,2)</f>
        <v>0</v>
      </c>
      <c r="J84" s="177"/>
      <c r="K84" s="178">
        <f>ROUND(E84*J84,2)</f>
        <v>0</v>
      </c>
      <c r="L84" s="178">
        <v>15</v>
      </c>
      <c r="M84" s="178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78"/>
      <c r="S84" s="178"/>
      <c r="T84" s="179">
        <v>0</v>
      </c>
      <c r="U84" s="178">
        <f>ROUND(E84*T84,2)</f>
        <v>0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93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x14ac:dyDescent="0.25">
      <c r="A85" s="164" t="s">
        <v>85</v>
      </c>
      <c r="B85" s="169" t="s">
        <v>58</v>
      </c>
      <c r="C85" s="204" t="s">
        <v>26</v>
      </c>
      <c r="D85" s="172"/>
      <c r="E85" s="175"/>
      <c r="F85" s="180"/>
      <c r="G85" s="180">
        <f>SUMIF(AE86:AE88,"&lt;&gt;NOR",G86:G88)</f>
        <v>0</v>
      </c>
      <c r="H85" s="180"/>
      <c r="I85" s="180">
        <f>SUM(I86:I88)</f>
        <v>0</v>
      </c>
      <c r="J85" s="180"/>
      <c r="K85" s="180">
        <f>SUM(K86:K88)</f>
        <v>0</v>
      </c>
      <c r="L85" s="180"/>
      <c r="M85" s="180">
        <f>SUM(M86:M88)</f>
        <v>0</v>
      </c>
      <c r="N85" s="180"/>
      <c r="O85" s="180">
        <f>SUM(O86:O88)</f>
        <v>0</v>
      </c>
      <c r="P85" s="180"/>
      <c r="Q85" s="180">
        <f>SUM(Q86:Q88)</f>
        <v>0</v>
      </c>
      <c r="R85" s="180"/>
      <c r="S85" s="180"/>
      <c r="T85" s="181"/>
      <c r="U85" s="180">
        <f>SUM(U86:U88)</f>
        <v>0</v>
      </c>
      <c r="AE85" t="s">
        <v>86</v>
      </c>
    </row>
    <row r="86" spans="1:60" outlineLevel="1" x14ac:dyDescent="0.25">
      <c r="A86" s="163">
        <v>44</v>
      </c>
      <c r="B86" s="168" t="s">
        <v>188</v>
      </c>
      <c r="C86" s="202" t="s">
        <v>189</v>
      </c>
      <c r="D86" s="170" t="s">
        <v>112</v>
      </c>
      <c r="E86" s="173">
        <v>26</v>
      </c>
      <c r="F86" s="177"/>
      <c r="G86" s="178">
        <f>ROUND(E86*F86,2)</f>
        <v>0</v>
      </c>
      <c r="H86" s="177"/>
      <c r="I86" s="178">
        <f>ROUND(E86*H86,2)</f>
        <v>0</v>
      </c>
      <c r="J86" s="177"/>
      <c r="K86" s="178">
        <f>ROUND(E86*J86,2)</f>
        <v>0</v>
      </c>
      <c r="L86" s="178">
        <v>15</v>
      </c>
      <c r="M86" s="178">
        <f>G86*(1+L86/100)</f>
        <v>0</v>
      </c>
      <c r="N86" s="178">
        <v>0</v>
      </c>
      <c r="O86" s="178">
        <f>ROUND(E86*N86,2)</f>
        <v>0</v>
      </c>
      <c r="P86" s="178">
        <v>0</v>
      </c>
      <c r="Q86" s="178">
        <f>ROUND(E86*P86,2)</f>
        <v>0</v>
      </c>
      <c r="R86" s="178"/>
      <c r="S86" s="178"/>
      <c r="T86" s="179">
        <v>0</v>
      </c>
      <c r="U86" s="178">
        <f>ROUND(E86*T86,2)</f>
        <v>0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93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5">
      <c r="A87" s="163"/>
      <c r="B87" s="168"/>
      <c r="C87" s="203" t="s">
        <v>190</v>
      </c>
      <c r="D87" s="171"/>
      <c r="E87" s="174"/>
      <c r="F87" s="178"/>
      <c r="G87" s="178"/>
      <c r="H87" s="178"/>
      <c r="I87" s="178"/>
      <c r="J87" s="178"/>
      <c r="K87" s="178"/>
      <c r="L87" s="178"/>
      <c r="M87" s="178"/>
      <c r="N87" s="178"/>
      <c r="O87" s="178"/>
      <c r="P87" s="178"/>
      <c r="Q87" s="178"/>
      <c r="R87" s="178"/>
      <c r="S87" s="178"/>
      <c r="T87" s="179"/>
      <c r="U87" s="178"/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100</v>
      </c>
      <c r="AF87" s="162">
        <v>0</v>
      </c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5">
      <c r="A88" s="191"/>
      <c r="B88" s="192"/>
      <c r="C88" s="205" t="s">
        <v>191</v>
      </c>
      <c r="D88" s="193"/>
      <c r="E88" s="194">
        <v>26</v>
      </c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6"/>
      <c r="U88" s="195"/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100</v>
      </c>
      <c r="AF88" s="162">
        <v>0</v>
      </c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x14ac:dyDescent="0.25">
      <c r="A89" s="6"/>
      <c r="B89" s="7" t="s">
        <v>159</v>
      </c>
      <c r="C89" s="206" t="s">
        <v>159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v>15</v>
      </c>
      <c r="AD89">
        <v>21</v>
      </c>
    </row>
    <row r="90" spans="1:60" x14ac:dyDescent="0.25">
      <c r="A90" s="197"/>
      <c r="B90" s="198">
        <v>26</v>
      </c>
      <c r="C90" s="207" t="s">
        <v>159</v>
      </c>
      <c r="D90" s="199"/>
      <c r="E90" s="200"/>
      <c r="F90" s="200"/>
      <c r="G90" s="201">
        <f>G8+G70+G81+G83+G85</f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f>SUMIF(L7:L88,AC89,G7:G88)</f>
        <v>0</v>
      </c>
      <c r="AD90">
        <f>SUMIF(L7:L88,AD89,G7:G88)</f>
        <v>0</v>
      </c>
      <c r="AE90" t="s">
        <v>192</v>
      </c>
    </row>
    <row r="91" spans="1:60" x14ac:dyDescent="0.25">
      <c r="A91" s="6"/>
      <c r="B91" s="7" t="s">
        <v>159</v>
      </c>
      <c r="C91" s="206" t="s">
        <v>159</v>
      </c>
      <c r="D91" s="9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5">
      <c r="A92" s="6"/>
      <c r="B92" s="7" t="s">
        <v>159</v>
      </c>
      <c r="C92" s="206" t="s">
        <v>159</v>
      </c>
      <c r="D92" s="9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5">
      <c r="A93" s="274">
        <v>33</v>
      </c>
      <c r="B93" s="274"/>
      <c r="C93" s="275"/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5">
      <c r="A94" s="255"/>
      <c r="B94" s="256"/>
      <c r="C94" s="257"/>
      <c r="D94" s="256"/>
      <c r="E94" s="256"/>
      <c r="F94" s="256"/>
      <c r="G94" s="258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E94" t="s">
        <v>193</v>
      </c>
    </row>
    <row r="95" spans="1:60" x14ac:dyDescent="0.25">
      <c r="A95" s="259"/>
      <c r="B95" s="260"/>
      <c r="C95" s="261"/>
      <c r="D95" s="260"/>
      <c r="E95" s="260"/>
      <c r="F95" s="260"/>
      <c r="G95" s="262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5">
      <c r="A96" s="259"/>
      <c r="B96" s="260"/>
      <c r="C96" s="261"/>
      <c r="D96" s="260"/>
      <c r="E96" s="260"/>
      <c r="F96" s="260"/>
      <c r="G96" s="262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5">
      <c r="A97" s="259"/>
      <c r="B97" s="260"/>
      <c r="C97" s="261"/>
      <c r="D97" s="260"/>
      <c r="E97" s="260"/>
      <c r="F97" s="260"/>
      <c r="G97" s="262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5">
      <c r="A98" s="263"/>
      <c r="B98" s="264"/>
      <c r="C98" s="265"/>
      <c r="D98" s="264"/>
      <c r="E98" s="264"/>
      <c r="F98" s="264"/>
      <c r="G98" s="26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5">
      <c r="A99" s="6"/>
      <c r="B99" s="7" t="s">
        <v>159</v>
      </c>
      <c r="C99" s="206" t="s">
        <v>159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5">
      <c r="C100" s="208"/>
      <c r="D100" s="150"/>
      <c r="AE100" t="s">
        <v>194</v>
      </c>
    </row>
    <row r="101" spans="1:31" x14ac:dyDescent="0.25">
      <c r="D101" s="150"/>
    </row>
    <row r="102" spans="1:31" x14ac:dyDescent="0.25">
      <c r="D102" s="150"/>
    </row>
    <row r="103" spans="1:31" x14ac:dyDescent="0.25">
      <c r="D103" s="150"/>
    </row>
    <row r="104" spans="1:31" x14ac:dyDescent="0.25">
      <c r="D104" s="150"/>
    </row>
    <row r="105" spans="1:31" x14ac:dyDescent="0.25">
      <c r="D105" s="150"/>
    </row>
    <row r="106" spans="1:31" x14ac:dyDescent="0.25">
      <c r="D106" s="150"/>
    </row>
    <row r="107" spans="1:31" x14ac:dyDescent="0.25">
      <c r="D107" s="150"/>
    </row>
    <row r="108" spans="1:31" x14ac:dyDescent="0.25">
      <c r="D108" s="150"/>
    </row>
    <row r="109" spans="1:31" x14ac:dyDescent="0.25">
      <c r="D109" s="150"/>
    </row>
    <row r="110" spans="1:31" x14ac:dyDescent="0.25">
      <c r="D110" s="150"/>
    </row>
    <row r="111" spans="1:31" x14ac:dyDescent="0.25">
      <c r="D111" s="150"/>
    </row>
    <row r="112" spans="1:31" x14ac:dyDescent="0.25">
      <c r="D112" s="150"/>
    </row>
    <row r="113" spans="4:4" x14ac:dyDescent="0.25">
      <c r="D113" s="150"/>
    </row>
    <row r="114" spans="4:4" x14ac:dyDescent="0.25">
      <c r="D114" s="150"/>
    </row>
    <row r="115" spans="4:4" x14ac:dyDescent="0.25">
      <c r="D115" s="150"/>
    </row>
    <row r="116" spans="4:4" x14ac:dyDescent="0.25">
      <c r="D116" s="150"/>
    </row>
    <row r="117" spans="4:4" x14ac:dyDescent="0.25">
      <c r="D117" s="150"/>
    </row>
    <row r="118" spans="4:4" x14ac:dyDescent="0.25">
      <c r="D118" s="150"/>
    </row>
    <row r="119" spans="4:4" x14ac:dyDescent="0.25">
      <c r="D119" s="150"/>
    </row>
    <row r="120" spans="4:4" x14ac:dyDescent="0.25">
      <c r="D120" s="150"/>
    </row>
    <row r="121" spans="4:4" x14ac:dyDescent="0.25">
      <c r="D121" s="150"/>
    </row>
    <row r="122" spans="4:4" x14ac:dyDescent="0.25">
      <c r="D122" s="150"/>
    </row>
    <row r="123" spans="4:4" x14ac:dyDescent="0.25">
      <c r="D123" s="150"/>
    </row>
    <row r="124" spans="4:4" x14ac:dyDescent="0.25">
      <c r="D124" s="150"/>
    </row>
    <row r="125" spans="4:4" x14ac:dyDescent="0.25">
      <c r="D125" s="150"/>
    </row>
    <row r="126" spans="4:4" x14ac:dyDescent="0.25">
      <c r="D126" s="150"/>
    </row>
    <row r="127" spans="4:4" x14ac:dyDescent="0.25">
      <c r="D127" s="150"/>
    </row>
    <row r="128" spans="4:4" x14ac:dyDescent="0.25">
      <c r="D128" s="150"/>
    </row>
    <row r="129" spans="4:4" x14ac:dyDescent="0.25">
      <c r="D129" s="150"/>
    </row>
    <row r="130" spans="4:4" x14ac:dyDescent="0.25">
      <c r="D130" s="150"/>
    </row>
    <row r="131" spans="4:4" x14ac:dyDescent="0.25">
      <c r="D131" s="150"/>
    </row>
    <row r="132" spans="4:4" x14ac:dyDescent="0.25">
      <c r="D132" s="150"/>
    </row>
    <row r="133" spans="4:4" x14ac:dyDescent="0.25">
      <c r="D133" s="150"/>
    </row>
    <row r="134" spans="4:4" x14ac:dyDescent="0.25">
      <c r="D134" s="150"/>
    </row>
    <row r="135" spans="4:4" x14ac:dyDescent="0.25">
      <c r="D135" s="150"/>
    </row>
    <row r="136" spans="4:4" x14ac:dyDescent="0.25">
      <c r="D136" s="150"/>
    </row>
    <row r="137" spans="4:4" x14ac:dyDescent="0.25">
      <c r="D137" s="150"/>
    </row>
    <row r="138" spans="4:4" x14ac:dyDescent="0.25">
      <c r="D138" s="150"/>
    </row>
    <row r="139" spans="4:4" x14ac:dyDescent="0.25">
      <c r="D139" s="150"/>
    </row>
    <row r="140" spans="4:4" x14ac:dyDescent="0.25">
      <c r="D140" s="150"/>
    </row>
    <row r="141" spans="4:4" x14ac:dyDescent="0.25">
      <c r="D141" s="150"/>
    </row>
    <row r="142" spans="4:4" x14ac:dyDescent="0.25">
      <c r="D142" s="150"/>
    </row>
    <row r="143" spans="4:4" x14ac:dyDescent="0.25">
      <c r="D143" s="150"/>
    </row>
    <row r="144" spans="4:4" x14ac:dyDescent="0.25">
      <c r="D144" s="150"/>
    </row>
    <row r="145" spans="4:4" x14ac:dyDescent="0.25">
      <c r="D145" s="150"/>
    </row>
    <row r="146" spans="4:4" x14ac:dyDescent="0.25">
      <c r="D146" s="150"/>
    </row>
    <row r="147" spans="4:4" x14ac:dyDescent="0.25">
      <c r="D147" s="150"/>
    </row>
    <row r="148" spans="4:4" x14ac:dyDescent="0.25">
      <c r="D148" s="150"/>
    </row>
    <row r="149" spans="4:4" x14ac:dyDescent="0.25">
      <c r="D149" s="150"/>
    </row>
    <row r="150" spans="4:4" x14ac:dyDescent="0.25">
      <c r="D150" s="150"/>
    </row>
    <row r="151" spans="4:4" x14ac:dyDescent="0.25">
      <c r="D151" s="150"/>
    </row>
    <row r="152" spans="4:4" x14ac:dyDescent="0.25">
      <c r="D152" s="150"/>
    </row>
    <row r="153" spans="4:4" x14ac:dyDescent="0.25">
      <c r="D153" s="150"/>
    </row>
    <row r="154" spans="4:4" x14ac:dyDescent="0.25">
      <c r="D154" s="150"/>
    </row>
    <row r="155" spans="4:4" x14ac:dyDescent="0.25">
      <c r="D155" s="150"/>
    </row>
    <row r="156" spans="4:4" x14ac:dyDescent="0.25">
      <c r="D156" s="150"/>
    </row>
    <row r="157" spans="4:4" x14ac:dyDescent="0.25">
      <c r="D157" s="150"/>
    </row>
    <row r="158" spans="4:4" x14ac:dyDescent="0.25">
      <c r="D158" s="150"/>
    </row>
    <row r="159" spans="4:4" x14ac:dyDescent="0.25">
      <c r="D159" s="150"/>
    </row>
    <row r="160" spans="4:4" x14ac:dyDescent="0.25">
      <c r="D160" s="150"/>
    </row>
    <row r="161" spans="4:4" x14ac:dyDescent="0.25">
      <c r="D161" s="150"/>
    </row>
    <row r="162" spans="4:4" x14ac:dyDescent="0.25">
      <c r="D162" s="150"/>
    </row>
    <row r="163" spans="4:4" x14ac:dyDescent="0.25">
      <c r="D163" s="150"/>
    </row>
    <row r="164" spans="4:4" x14ac:dyDescent="0.25">
      <c r="D164" s="150"/>
    </row>
    <row r="165" spans="4:4" x14ac:dyDescent="0.25">
      <c r="D165" s="150"/>
    </row>
    <row r="166" spans="4:4" x14ac:dyDescent="0.25">
      <c r="D166" s="150"/>
    </row>
    <row r="167" spans="4:4" x14ac:dyDescent="0.25">
      <c r="D167" s="150"/>
    </row>
    <row r="168" spans="4:4" x14ac:dyDescent="0.25">
      <c r="D168" s="150"/>
    </row>
    <row r="169" spans="4:4" x14ac:dyDescent="0.25">
      <c r="D169" s="150"/>
    </row>
    <row r="170" spans="4:4" x14ac:dyDescent="0.25">
      <c r="D170" s="150"/>
    </row>
    <row r="171" spans="4:4" x14ac:dyDescent="0.25">
      <c r="D171" s="150"/>
    </row>
    <row r="172" spans="4:4" x14ac:dyDescent="0.25">
      <c r="D172" s="150"/>
    </row>
    <row r="173" spans="4:4" x14ac:dyDescent="0.25">
      <c r="D173" s="150"/>
    </row>
    <row r="174" spans="4:4" x14ac:dyDescent="0.25">
      <c r="D174" s="150"/>
    </row>
    <row r="175" spans="4:4" x14ac:dyDescent="0.25">
      <c r="D175" s="150"/>
    </row>
    <row r="176" spans="4:4" x14ac:dyDescent="0.25">
      <c r="D176" s="150"/>
    </row>
    <row r="177" spans="4:4" x14ac:dyDescent="0.25">
      <c r="D177" s="150"/>
    </row>
    <row r="178" spans="4:4" x14ac:dyDescent="0.25">
      <c r="D178" s="150"/>
    </row>
    <row r="179" spans="4:4" x14ac:dyDescent="0.25">
      <c r="D179" s="150"/>
    </row>
    <row r="180" spans="4:4" x14ac:dyDescent="0.25">
      <c r="D180" s="150"/>
    </row>
    <row r="181" spans="4:4" x14ac:dyDescent="0.25">
      <c r="D181" s="150"/>
    </row>
    <row r="182" spans="4:4" x14ac:dyDescent="0.25">
      <c r="D182" s="150"/>
    </row>
    <row r="183" spans="4:4" x14ac:dyDescent="0.25">
      <c r="D183" s="150"/>
    </row>
    <row r="184" spans="4:4" x14ac:dyDescent="0.25">
      <c r="D184" s="150"/>
    </row>
    <row r="185" spans="4:4" x14ac:dyDescent="0.25">
      <c r="D185" s="150"/>
    </row>
    <row r="186" spans="4:4" x14ac:dyDescent="0.25">
      <c r="D186" s="150"/>
    </row>
    <row r="187" spans="4:4" x14ac:dyDescent="0.25">
      <c r="D187" s="150"/>
    </row>
    <row r="188" spans="4:4" x14ac:dyDescent="0.25">
      <c r="D188" s="150"/>
    </row>
    <row r="189" spans="4:4" x14ac:dyDescent="0.25">
      <c r="D189" s="150"/>
    </row>
    <row r="190" spans="4:4" x14ac:dyDescent="0.25">
      <c r="D190" s="150"/>
    </row>
    <row r="191" spans="4:4" x14ac:dyDescent="0.25">
      <c r="D191" s="150"/>
    </row>
    <row r="192" spans="4:4" x14ac:dyDescent="0.25">
      <c r="D192" s="150"/>
    </row>
    <row r="193" spans="4:4" x14ac:dyDescent="0.25">
      <c r="D193" s="150"/>
    </row>
    <row r="194" spans="4:4" x14ac:dyDescent="0.25">
      <c r="D194" s="150"/>
    </row>
    <row r="195" spans="4:4" x14ac:dyDescent="0.25">
      <c r="D195" s="150"/>
    </row>
    <row r="196" spans="4:4" x14ac:dyDescent="0.25">
      <c r="D196" s="150"/>
    </row>
    <row r="197" spans="4:4" x14ac:dyDescent="0.25">
      <c r="D197" s="150"/>
    </row>
    <row r="198" spans="4:4" x14ac:dyDescent="0.25">
      <c r="D198" s="150"/>
    </row>
    <row r="199" spans="4:4" x14ac:dyDescent="0.25">
      <c r="D199" s="150"/>
    </row>
    <row r="200" spans="4:4" x14ac:dyDescent="0.25">
      <c r="D200" s="150"/>
    </row>
    <row r="201" spans="4:4" x14ac:dyDescent="0.25">
      <c r="D201" s="150"/>
    </row>
    <row r="202" spans="4:4" x14ac:dyDescent="0.25">
      <c r="D202" s="150"/>
    </row>
    <row r="203" spans="4:4" x14ac:dyDescent="0.25">
      <c r="D203" s="150"/>
    </row>
    <row r="204" spans="4:4" x14ac:dyDescent="0.25">
      <c r="D204" s="150"/>
    </row>
    <row r="205" spans="4:4" x14ac:dyDescent="0.25">
      <c r="D205" s="150"/>
    </row>
    <row r="206" spans="4:4" x14ac:dyDescent="0.25">
      <c r="D206" s="150"/>
    </row>
    <row r="207" spans="4:4" x14ac:dyDescent="0.25">
      <c r="D207" s="150"/>
    </row>
    <row r="208" spans="4:4" x14ac:dyDescent="0.25">
      <c r="D208" s="150"/>
    </row>
    <row r="209" spans="4:4" x14ac:dyDescent="0.25">
      <c r="D209" s="150"/>
    </row>
    <row r="210" spans="4:4" x14ac:dyDescent="0.25">
      <c r="D210" s="150"/>
    </row>
    <row r="211" spans="4:4" x14ac:dyDescent="0.25">
      <c r="D211" s="150"/>
    </row>
    <row r="212" spans="4:4" x14ac:dyDescent="0.25">
      <c r="D212" s="150"/>
    </row>
    <row r="213" spans="4:4" x14ac:dyDescent="0.25">
      <c r="D213" s="150"/>
    </row>
    <row r="214" spans="4:4" x14ac:dyDescent="0.25">
      <c r="D214" s="150"/>
    </row>
    <row r="215" spans="4:4" x14ac:dyDescent="0.25">
      <c r="D215" s="150"/>
    </row>
    <row r="216" spans="4:4" x14ac:dyDescent="0.25">
      <c r="D216" s="150"/>
    </row>
    <row r="217" spans="4:4" x14ac:dyDescent="0.25">
      <c r="D217" s="150"/>
    </row>
    <row r="218" spans="4:4" x14ac:dyDescent="0.25">
      <c r="D218" s="150"/>
    </row>
    <row r="219" spans="4:4" x14ac:dyDescent="0.25">
      <c r="D219" s="150"/>
    </row>
    <row r="220" spans="4:4" x14ac:dyDescent="0.25">
      <c r="D220" s="150"/>
    </row>
    <row r="221" spans="4:4" x14ac:dyDescent="0.25">
      <c r="D221" s="150"/>
    </row>
    <row r="222" spans="4:4" x14ac:dyDescent="0.25">
      <c r="D222" s="150"/>
    </row>
    <row r="223" spans="4:4" x14ac:dyDescent="0.25">
      <c r="D223" s="150"/>
    </row>
    <row r="224" spans="4:4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mergeCells count="6">
    <mergeCell ref="A94:G98"/>
    <mergeCell ref="A1:G1"/>
    <mergeCell ref="C2:G2"/>
    <mergeCell ref="C3:G3"/>
    <mergeCell ref="C4:G4"/>
    <mergeCell ref="A93:C9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</cp:lastModifiedBy>
  <cp:lastPrinted>2014-02-28T09:52:57Z</cp:lastPrinted>
  <dcterms:created xsi:type="dcterms:W3CDTF">2009-04-08T07:15:50Z</dcterms:created>
  <dcterms:modified xsi:type="dcterms:W3CDTF">2019-07-09T16:35:42Z</dcterms:modified>
</cp:coreProperties>
</file>